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fileSharing readOnlyRecommended="1" userName="Kate Burton" reservationPassword="D097"/>
  <workbookPr codeName="ThisWorkbook" autoCompressPictures="0"/>
  <bookViews>
    <workbookView xWindow="0" yWindow="-460" windowWidth="28800" windowHeight="18000" tabRatio="783" firstSheet="1" activeTab="1"/>
  </bookViews>
  <sheets>
    <sheet name="Plans" sheetId="36" state="hidden" r:id="rId1"/>
    <sheet name="Perf" sheetId="29" r:id="rId2"/>
    <sheet name="Perf Rating" sheetId="57" r:id="rId3"/>
    <sheet name="DLE Dev Step Progress" sheetId="58" r:id="rId4"/>
  </sheets>
  <externalReferences>
    <externalReference r:id="rId5"/>
  </externalReferences>
  <definedNames>
    <definedName name="_xlnm._FilterDatabase" localSheetId="1" hidden="1">Perf!$A$3:$M$19</definedName>
    <definedName name="ColConvTbl">#REF!</definedName>
    <definedName name="ColsHidden?">#REF!</definedName>
    <definedName name="CurrentCol">#REF!</definedName>
    <definedName name="FYCol">#REF!</definedName>
    <definedName name="LastRow">#REF!</definedName>
    <definedName name="MonthNbr">#REF!</definedName>
    <definedName name="PlanCol">#REF!</definedName>
    <definedName name="PlanColRef">#REF!</definedName>
    <definedName name="PMCol">#REF!</definedName>
    <definedName name="PYtdCol">#REF!</definedName>
    <definedName name="ShowCols">#REF!</definedName>
    <definedName name="ShowCols2">'[1]AMR BSC'!$G$27</definedName>
    <definedName name="ShowCols3">#REF!</definedName>
    <definedName name="ShowCols4">#REF!</definedName>
    <definedName name="YtdCol">#REF!</definedName>
    <definedName name="YtdManual" localSheetId="3">'[1]AMR BSC'!#REF!,'[1]AMR BSC'!#REF!</definedName>
    <definedName name="YtdManual">'[1]AMR BSC'!#REF!,'[1]AMR BSC'!#REF!</definedName>
    <definedName name="YtdPlanCol">#REF!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C37" i="58" l="1"/>
  <c r="C2" i="36"/>
  <c r="H3" i="36"/>
  <c r="I3" i="36"/>
  <c r="G24" i="36"/>
  <c r="H24" i="36"/>
  <c r="M24" i="36"/>
  <c r="L24" i="36"/>
  <c r="K24" i="36"/>
  <c r="J24" i="36"/>
  <c r="I24" i="36"/>
  <c r="M23" i="36"/>
  <c r="L23" i="36"/>
  <c r="G23" i="36"/>
  <c r="G22" i="36"/>
  <c r="H22" i="36"/>
  <c r="M22" i="36"/>
  <c r="L22" i="36"/>
  <c r="K22" i="36"/>
  <c r="J22" i="36"/>
  <c r="I22" i="36"/>
  <c r="G21" i="36"/>
  <c r="H21" i="36"/>
  <c r="M21" i="36"/>
  <c r="L21" i="36"/>
  <c r="K21" i="36"/>
  <c r="J21" i="36"/>
  <c r="I21" i="36"/>
  <c r="G20" i="36"/>
  <c r="H20" i="36"/>
  <c r="M20" i="36"/>
  <c r="L20" i="36"/>
  <c r="K20" i="36"/>
  <c r="J20" i="36"/>
  <c r="I20" i="36"/>
  <c r="G19" i="36"/>
  <c r="H19" i="36"/>
  <c r="M19" i="36"/>
  <c r="L19" i="36"/>
  <c r="K19" i="36"/>
  <c r="J19" i="36"/>
  <c r="I19" i="36"/>
  <c r="G18" i="36"/>
  <c r="M18" i="36"/>
  <c r="L18" i="36"/>
  <c r="M17" i="36"/>
  <c r="L17" i="36"/>
  <c r="G17" i="36"/>
  <c r="M16" i="36"/>
  <c r="L16" i="36"/>
  <c r="G16" i="36"/>
  <c r="M15" i="36"/>
  <c r="L15" i="36"/>
  <c r="G15" i="36"/>
  <c r="G14" i="36"/>
  <c r="I14" i="36"/>
  <c r="M14" i="36"/>
  <c r="L14" i="36"/>
  <c r="K14" i="36"/>
  <c r="J14" i="36"/>
  <c r="H14" i="36"/>
  <c r="G13" i="36"/>
  <c r="H13" i="36"/>
  <c r="M13" i="36"/>
  <c r="L13" i="36"/>
  <c r="K13" i="36"/>
  <c r="J13" i="36"/>
  <c r="I13" i="36"/>
  <c r="G12" i="36"/>
  <c r="H12" i="36"/>
  <c r="I12" i="36"/>
  <c r="M12" i="36"/>
  <c r="L12" i="36"/>
  <c r="K12" i="36"/>
  <c r="J12" i="36"/>
  <c r="G11" i="36"/>
  <c r="H11" i="36"/>
  <c r="M11" i="36"/>
  <c r="L11" i="36"/>
  <c r="K11" i="36"/>
  <c r="J11" i="36"/>
  <c r="I11" i="36"/>
  <c r="G10" i="36"/>
  <c r="H10" i="36"/>
  <c r="M10" i="36"/>
  <c r="L10" i="36"/>
  <c r="K10" i="36"/>
  <c r="J10" i="36"/>
  <c r="I10" i="36"/>
  <c r="G9" i="36"/>
  <c r="M9" i="36"/>
  <c r="L9" i="36"/>
  <c r="G8" i="36"/>
  <c r="H8" i="36"/>
  <c r="M8" i="36"/>
  <c r="L8" i="36"/>
  <c r="K8" i="36"/>
  <c r="J8" i="36"/>
  <c r="I8" i="36"/>
  <c r="G7" i="36"/>
  <c r="H7" i="36"/>
  <c r="M7" i="36"/>
  <c r="L7" i="36"/>
  <c r="K7" i="36"/>
  <c r="J7" i="36"/>
  <c r="I7" i="36"/>
  <c r="G6" i="36"/>
  <c r="H6" i="36"/>
  <c r="M6" i="36"/>
  <c r="L6" i="36"/>
  <c r="K6" i="36"/>
  <c r="J6" i="36"/>
  <c r="I6" i="36"/>
  <c r="G5" i="36"/>
  <c r="H5" i="36"/>
  <c r="I5" i="36"/>
  <c r="M5" i="36"/>
  <c r="L5" i="36"/>
  <c r="K5" i="36"/>
  <c r="J5" i="36"/>
  <c r="G4" i="36"/>
  <c r="H4" i="36"/>
  <c r="I4" i="36"/>
  <c r="M4" i="36"/>
  <c r="L4" i="36"/>
  <c r="K4" i="36"/>
  <c r="J4" i="36"/>
  <c r="P2" i="36"/>
  <c r="P3" i="36"/>
  <c r="K3" i="36"/>
  <c r="J3" i="36"/>
  <c r="G3" i="36"/>
  <c r="P1" i="36"/>
</calcChain>
</file>

<file path=xl/comments1.xml><?xml version="1.0" encoding="utf-8"?>
<comments xmlns="http://schemas.openxmlformats.org/spreadsheetml/2006/main">
  <authors>
    <author>DMMCGEE</author>
  </authors>
  <commentList>
    <comment ref="E14" authorId="0">
      <text>
        <r>
          <rPr>
            <b/>
            <sz val="8"/>
            <color indexed="81"/>
            <rFont val="Tahoma"/>
            <family val="2"/>
          </rPr>
          <t>DMMCGEE:</t>
        </r>
        <r>
          <rPr>
            <sz val="8"/>
            <color indexed="81"/>
            <rFont val="Tahoma"/>
            <family val="2"/>
          </rPr>
          <t xml:space="preserve">
Report quarterly one month after QPRs (delayed report availability)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Vodeoscopio, cámara termográfica y contador de partículas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Videoscopio y cámara termográfica
</t>
        </r>
      </text>
    </comment>
    <comment ref="H3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Videoscopio y cámara termográfica
</t>
        </r>
      </text>
    </comment>
  </commentList>
</comments>
</file>

<file path=xl/sharedStrings.xml><?xml version="1.0" encoding="utf-8"?>
<sst xmlns="http://schemas.openxmlformats.org/spreadsheetml/2006/main" count="189" uniqueCount="146">
  <si>
    <t>Drive Superior Execution</t>
  </si>
  <si>
    <t>Q</t>
  </si>
  <si>
    <t>M</t>
  </si>
  <si>
    <t>Field Engineering Processes</t>
  </si>
  <si>
    <t>YTD Plan</t>
  </si>
  <si>
    <t>Vigorously Reduce Costs</t>
  </si>
  <si>
    <t>Opex</t>
  </si>
  <si>
    <t>Execute Employee Training Plan (%)</t>
  </si>
  <si>
    <t>Irregularities (#)</t>
  </si>
  <si>
    <t>Employee Development</t>
  </si>
  <si>
    <t>Controls Advisor</t>
  </si>
  <si>
    <t>DSDW - BAR/SS</t>
  </si>
  <si>
    <t>SOS Report - SS (AH)</t>
  </si>
  <si>
    <t>None - Self</t>
  </si>
  <si>
    <t>PES SOP - FEA</t>
  </si>
  <si>
    <t>PVA's (#)</t>
  </si>
  <si>
    <t>Service Revenue ($k)</t>
  </si>
  <si>
    <t>Employee Total Recordable Incidents (#)</t>
  </si>
  <si>
    <t>Employee Lost Time Incidents (#)</t>
  </si>
  <si>
    <t>People</t>
  </si>
  <si>
    <t>Objective</t>
  </si>
  <si>
    <t>Measure</t>
  </si>
  <si>
    <t>Freq.</t>
  </si>
  <si>
    <t>Strategic Theme</t>
  </si>
  <si>
    <t>Americas Sales Scorecard - [Position]</t>
  </si>
  <si>
    <t>Plan Source</t>
  </si>
  <si>
    <t>High Grade the Business Portfolio</t>
  </si>
  <si>
    <t>Marketing</t>
  </si>
  <si>
    <t>LPO Tracking DB - Admin</t>
  </si>
  <si>
    <t>Tech DB - M. Roe</t>
  </si>
  <si>
    <t>YTD Type</t>
  </si>
  <si>
    <t>Memo</t>
  </si>
  <si>
    <t>DBC GDF Checklist</t>
  </si>
  <si>
    <t>Self-Reported</t>
  </si>
  <si>
    <t>Tech DB - M. Roe/N. Azcona</t>
  </si>
  <si>
    <t>Marketing Database</t>
  </si>
  <si>
    <t>PVL Penetration Report - SS</t>
  </si>
  <si>
    <t>SDOs Completed (#)</t>
  </si>
  <si>
    <t>Close Calls</t>
  </si>
  <si>
    <t>JSAs created</t>
  </si>
  <si>
    <t>Complete PES Activities (YTD Cum. %)</t>
  </si>
  <si>
    <t>Pop Completed</t>
  </si>
  <si>
    <t>Safety, Controls, &amp; Distributor Execution</t>
  </si>
  <si>
    <t>Volume Covered by FES (kB)</t>
  </si>
  <si>
    <t>T&amp;E ($K)</t>
  </si>
  <si>
    <t>Complete Major Account/ Unplanned Activities (#)</t>
  </si>
  <si>
    <t>Upgrades at PES/Major Accounts (kB, Cum.)</t>
  </si>
  <si>
    <t>Enginering Report Evaluations/Feedback</t>
  </si>
  <si>
    <t>PES - Accounts Gained (#) (major accts for Canada)</t>
  </si>
  <si>
    <t>PES - Accounts Lost to Competition (#) (major accounts for Canada)</t>
  </si>
  <si>
    <t>eOil Analysis / Expertise / ILS (K$) - (everywhere but Canada)</t>
  </si>
  <si>
    <t>PES Customers w/ Doc. Savings (YTD Cum %) (major accounts for Canada)</t>
  </si>
  <si>
    <t>QA/QC External Assessments Completed (#) - (N/A in Canada for 2010)</t>
  </si>
  <si>
    <t>FES</t>
  </si>
  <si>
    <t>Meet Guarenteed  Savings Commitments (% of savings delivered)</t>
  </si>
  <si>
    <t>Current Year</t>
  </si>
  <si>
    <t xml:space="preserve">Quarter:  </t>
  </si>
  <si>
    <t>2Q13</t>
  </si>
  <si>
    <t>DFLE</t>
  </si>
  <si>
    <t xml:space="preserve">Organizational Capability </t>
  </si>
  <si>
    <t xml:space="preserve">Organizational Effectiveness </t>
  </si>
  <si>
    <t>Number of DLE</t>
  </si>
  <si>
    <t xml:space="preserve">Organizational Competency </t>
  </si>
  <si>
    <t>FES Plans in place</t>
  </si>
  <si>
    <t>PES ABR/Commitment Letters in place</t>
  </si>
  <si>
    <t>PES account value generated</t>
  </si>
  <si>
    <t>PoP completion</t>
  </si>
  <si>
    <t>New Business Plant Studies</t>
  </si>
  <si>
    <t>Organizational Alignment</t>
  </si>
  <si>
    <t>FES Tools in place</t>
  </si>
  <si>
    <t>DLE BSC complete/being reviewed</t>
  </si>
  <si>
    <t>Distributor using Signum</t>
  </si>
  <si>
    <t>DFLE allocating time per guidance</t>
  </si>
  <si>
    <t>Distributor A</t>
  </si>
  <si>
    <t>Distributor B</t>
  </si>
  <si>
    <t>Distribuitor C</t>
  </si>
  <si>
    <t>DBC 1</t>
  </si>
  <si>
    <t>DBC 2</t>
  </si>
  <si>
    <t>DBC 3</t>
  </si>
  <si>
    <t># of DLE meets guidelines</t>
  </si>
  <si>
    <t># of DLE does not meet guidelines and no plans in place to achieve #</t>
  </si>
  <si>
    <t># of DLE does not meet guidelines and plans in place to achieve #</t>
  </si>
  <si>
    <t>over 25%</t>
  </si>
  <si>
    <t>TETAT Ave for DLEs is 2.0 and higher</t>
  </si>
  <si>
    <t>TETAT Ave for DLEs is between 1.75 and 2</t>
  </si>
  <si>
    <t>TETAT Ave for DLE is lower than 1.75</t>
  </si>
  <si>
    <t>FES plans are in CRM</t>
  </si>
  <si>
    <t>FES plans are not in CRM</t>
  </si>
  <si>
    <t xml:space="preserve"> minus 5% from C6</t>
  </si>
  <si>
    <t xml:space="preserve">1Q-10%, 2Q-30%, 3Q-60%, 4Q-100% </t>
  </si>
  <si>
    <t>greater than minus %5 from C6</t>
  </si>
  <si>
    <t>In place</t>
  </si>
  <si>
    <t>no in place</t>
  </si>
  <si>
    <t>1 per Distributor by YE</t>
  </si>
  <si>
    <t>no complete but plans in place</t>
  </si>
  <si>
    <t>no PoP by YE and/or no plans in place</t>
  </si>
  <si>
    <t>Upgrade (SHC/grease)</t>
  </si>
  <si>
    <t>1Q-10%, 2Q-30%, 3Q-60%, 4Q-100% of plan</t>
  </si>
  <si>
    <t>3 per DLE by YE</t>
  </si>
  <si>
    <t>Under 3 per DLE by YE and/or no plans in place</t>
  </si>
  <si>
    <t>BSC in place and being reviewed</t>
  </si>
  <si>
    <t>BSC not in place and/or being reviewed</t>
  </si>
  <si>
    <t>Competency Rating</t>
  </si>
  <si>
    <t>In place and on schedule</t>
  </si>
  <si>
    <t>Not in place and/or complete</t>
  </si>
  <si>
    <t>Turn over rate (over 2 years)</t>
  </si>
  <si>
    <t>less than 10%</t>
  </si>
  <si>
    <t>between 10 and 25%</t>
  </si>
  <si>
    <t>Competency Plans (per TETAT)</t>
  </si>
  <si>
    <t>PES objective completion (per plan)</t>
  </si>
  <si>
    <t>Does not meet DFLE guideline calculations</t>
  </si>
  <si>
    <t>Meets DFLE guideline calculations</t>
  </si>
  <si>
    <t>Non Signum being used for Mobil branded sales</t>
  </si>
  <si>
    <t>100% Using Signum for Mobil branded sales</t>
  </si>
  <si>
    <t>Number of DLE (#real/#calc)</t>
  </si>
  <si>
    <t>Turn over rate (% over 2 years)</t>
  </si>
  <si>
    <t>Competency rating (per TETAT)</t>
  </si>
  <si>
    <t>Competency plans (yes/no)</t>
  </si>
  <si>
    <t>FES Plans in place (yes/no)</t>
  </si>
  <si>
    <t>PES objective completion (% of plan)</t>
  </si>
  <si>
    <t>PES ABR/Commitment Letters in place (yes/no)</t>
  </si>
  <si>
    <t>PES account value generated (% of acct w/value)</t>
  </si>
  <si>
    <t>PoP completion (# of PoP</t>
  </si>
  <si>
    <t>Upgrade (% of plan)</t>
  </si>
  <si>
    <t>New Business Plant Studies (# completed)</t>
  </si>
  <si>
    <t>FES Tools in place (yes/no per item)</t>
  </si>
  <si>
    <t>DLE BSC complete/being reviewed (yes/no)</t>
  </si>
  <si>
    <t>DFLE allocating time per guidance (yes/no)</t>
  </si>
  <si>
    <t>Distributor</t>
  </si>
  <si>
    <t>DLE</t>
  </si>
  <si>
    <t>Phase I Delta 1-8</t>
  </si>
  <si>
    <t>Phase II Delta 9-16</t>
  </si>
  <si>
    <t>Phase III Technical Modules 1-10</t>
  </si>
  <si>
    <t>Phase IV FES Process</t>
  </si>
  <si>
    <t>Phase V Advanced Level</t>
  </si>
  <si>
    <t>Comments</t>
  </si>
  <si>
    <t>Total</t>
  </si>
  <si>
    <t>Average</t>
  </si>
  <si>
    <t>BSC - Last Date Updated</t>
  </si>
  <si>
    <t>TETAT - Last Date Updated</t>
  </si>
  <si>
    <t>Complete</t>
  </si>
  <si>
    <t>In Progress - On Schedule</t>
  </si>
  <si>
    <t>Behind Schedule</t>
  </si>
  <si>
    <t>Distributor using Mobil Serv Lubricant Analysis (yes/no)</t>
  </si>
  <si>
    <t>DNet, THD, EMEBS, LOOBLE, Mobil Serv Lubricant Analsysis, IND Web, Tool Assessment - All being used</t>
  </si>
  <si>
    <t>DNet, THD, EMEBS, LOOBLE, Mobil Serv Lubricant Analsysis, IND Web, Tool Assessment  - Not all being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</si>
</sst>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#,##0.0"/>
    <numFmt numFmtId="166" formatCode="0.0"/>
    <numFmt numFmtId="167" formatCode="m/d/yy;@"/>
    <numFmt numFmtId="168" formatCode="[$-409]mmm\-yy;@"/>
    <numFmt numFmtId="169" formatCode="&quot;$&quot;#,##0"/>
    <numFmt numFmtId="170" formatCode="&quot;$&quot;#,##0.00"/>
    <numFmt numFmtId="171" formatCode="0.00000"/>
    <numFmt numFmtId="172" formatCode="[$-409]d\-mmm\-yy;@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20"/>
      <color rgb="FF3366FF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6">
    <xf numFmtId="0" fontId="0" fillId="0" borderId="0"/>
    <xf numFmtId="0" fontId="18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1" fillId="2" borderId="1" applyNumberFormat="0" applyProtection="0">
      <alignment vertical="center"/>
    </xf>
    <xf numFmtId="4" fontId="12" fillId="2" borderId="1" applyNumberFormat="0" applyProtection="0">
      <alignment vertical="center"/>
    </xf>
    <xf numFmtId="4" fontId="11" fillId="2" borderId="1" applyNumberFormat="0" applyProtection="0">
      <alignment horizontal="left" vertical="center" indent="1"/>
    </xf>
    <xf numFmtId="4" fontId="1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4" fontId="11" fillId="4" borderId="1" applyNumberFormat="0" applyProtection="0">
      <alignment horizontal="right" vertical="center"/>
    </xf>
    <xf numFmtId="4" fontId="11" fillId="5" borderId="1" applyNumberFormat="0" applyProtection="0">
      <alignment horizontal="right" vertical="center"/>
    </xf>
    <xf numFmtId="4" fontId="11" fillId="6" borderId="1" applyNumberFormat="0" applyProtection="0">
      <alignment horizontal="right" vertical="center"/>
    </xf>
    <xf numFmtId="4" fontId="11" fillId="7" borderId="1" applyNumberFormat="0" applyProtection="0">
      <alignment horizontal="right" vertical="center"/>
    </xf>
    <xf numFmtId="4" fontId="11" fillId="8" borderId="1" applyNumberFormat="0" applyProtection="0">
      <alignment horizontal="right" vertical="center"/>
    </xf>
    <xf numFmtId="4" fontId="11" fillId="9" borderId="1" applyNumberFormat="0" applyProtection="0">
      <alignment horizontal="right" vertical="center"/>
    </xf>
    <xf numFmtId="4" fontId="11" fillId="10" borderId="1" applyNumberFormat="0" applyProtection="0">
      <alignment horizontal="right" vertical="center"/>
    </xf>
    <xf numFmtId="4" fontId="11" fillId="11" borderId="1" applyNumberFormat="0" applyProtection="0">
      <alignment horizontal="right" vertical="center"/>
    </xf>
    <xf numFmtId="4" fontId="11" fillId="12" borderId="1" applyNumberFormat="0" applyProtection="0">
      <alignment horizontal="right" vertical="center"/>
    </xf>
    <xf numFmtId="4" fontId="13" fillId="13" borderId="1" applyNumberFormat="0" applyProtection="0">
      <alignment horizontal="left" vertical="center" indent="1"/>
    </xf>
    <xf numFmtId="4" fontId="11" fillId="14" borderId="2" applyNumberFormat="0" applyProtection="0">
      <alignment horizontal="left" vertical="center" indent="1"/>
    </xf>
    <xf numFmtId="4" fontId="14" fillId="15" borderId="0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4" fontId="15" fillId="14" borderId="1" applyNumberFormat="0" applyProtection="0">
      <alignment horizontal="left" vertical="center" indent="1"/>
    </xf>
    <xf numFmtId="4" fontId="15" fillId="16" borderId="1" applyNumberFormat="0" applyProtection="0">
      <alignment horizontal="left" vertical="center" indent="1"/>
    </xf>
    <xf numFmtId="0" fontId="2" fillId="16" borderId="1" applyNumberFormat="0" applyProtection="0">
      <alignment horizontal="left" vertical="center" indent="1"/>
    </xf>
    <xf numFmtId="0" fontId="2" fillId="16" borderId="1" applyNumberFormat="0" applyProtection="0">
      <alignment horizontal="left" vertical="center" indent="1"/>
    </xf>
    <xf numFmtId="0" fontId="2" fillId="17" borderId="1" applyNumberFormat="0" applyProtection="0">
      <alignment horizontal="left" vertical="center" indent="1"/>
    </xf>
    <xf numFmtId="0" fontId="2" fillId="17" borderId="1" applyNumberFormat="0" applyProtection="0">
      <alignment horizontal="left" vertical="center" indent="1"/>
    </xf>
    <xf numFmtId="0" fontId="2" fillId="18" borderId="1" applyNumberFormat="0" applyProtection="0">
      <alignment horizontal="left" vertical="center" indent="1"/>
    </xf>
    <xf numFmtId="0" fontId="2" fillId="18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4" fontId="11" fillId="19" borderId="1" applyNumberFormat="0" applyProtection="0">
      <alignment vertical="center"/>
    </xf>
    <xf numFmtId="4" fontId="12" fillId="19" borderId="1" applyNumberFormat="0" applyProtection="0">
      <alignment vertical="center"/>
    </xf>
    <xf numFmtId="4" fontId="11" fillId="19" borderId="1" applyNumberFormat="0" applyProtection="0">
      <alignment horizontal="left" vertical="center" indent="1"/>
    </xf>
    <xf numFmtId="4" fontId="11" fillId="19" borderId="1" applyNumberFormat="0" applyProtection="0">
      <alignment horizontal="left" vertical="center" indent="1"/>
    </xf>
    <xf numFmtId="4" fontId="11" fillId="14" borderId="1" applyNumberFormat="0" applyProtection="0">
      <alignment horizontal="right" vertical="center"/>
    </xf>
    <xf numFmtId="4" fontId="12" fillId="14" borderId="1" applyNumberFormat="0" applyProtection="0">
      <alignment horizontal="right" vertical="center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16" fillId="0" borderId="0"/>
    <xf numFmtId="4" fontId="17" fillId="14" borderId="1" applyNumberFormat="0" applyProtection="0">
      <alignment horizontal="right" vertical="center"/>
    </xf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9" fontId="2" fillId="0" borderId="0" applyFont="0" applyFill="0" applyBorder="0" applyAlignment="0" applyProtection="0"/>
    <xf numFmtId="4" fontId="21" fillId="15" borderId="0" applyNumberFormat="0" applyProtection="0">
      <alignment horizontal="left" vertical="center" indent="1"/>
    </xf>
    <xf numFmtId="0" fontId="20" fillId="3" borderId="1" applyNumberFormat="0" applyProtection="0">
      <alignment horizontal="left" vertical="center" indent="1"/>
    </xf>
    <xf numFmtId="4" fontId="22" fillId="14" borderId="1" applyNumberFormat="0" applyProtection="0">
      <alignment horizontal="left" vertical="center" indent="1"/>
    </xf>
    <xf numFmtId="4" fontId="22" fillId="16" borderId="1" applyNumberFormat="0" applyProtection="0">
      <alignment horizontal="left" vertical="center" indent="1"/>
    </xf>
    <xf numFmtId="0" fontId="20" fillId="16" borderId="1" applyNumberFormat="0" applyProtection="0">
      <alignment horizontal="left" vertical="center" indent="1"/>
    </xf>
    <xf numFmtId="0" fontId="20" fillId="16" borderId="1" applyNumberFormat="0" applyProtection="0">
      <alignment horizontal="left" vertical="center" indent="1"/>
    </xf>
    <xf numFmtId="0" fontId="20" fillId="17" borderId="1" applyNumberFormat="0" applyProtection="0">
      <alignment horizontal="left" vertical="center" indent="1"/>
    </xf>
    <xf numFmtId="0" fontId="20" fillId="17" borderId="1" applyNumberFormat="0" applyProtection="0">
      <alignment horizontal="left" vertical="center" indent="1"/>
    </xf>
    <xf numFmtId="0" fontId="20" fillId="18" borderId="1" applyNumberFormat="0" applyProtection="0">
      <alignment horizontal="left" vertical="center" indent="1"/>
    </xf>
    <xf numFmtId="0" fontId="20" fillId="18" borderId="1" applyNumberFormat="0" applyProtection="0">
      <alignment horizontal="left" vertical="center" indent="1"/>
    </xf>
    <xf numFmtId="0" fontId="20" fillId="3" borderId="1" applyNumberFormat="0" applyProtection="0">
      <alignment horizontal="left" vertical="center" indent="1"/>
    </xf>
    <xf numFmtId="0" fontId="20" fillId="3" borderId="1" applyNumberFormat="0" applyProtection="0">
      <alignment horizontal="left" vertical="center" indent="1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3" borderId="1" applyNumberFormat="0" applyProtection="0">
      <alignment horizontal="left" vertical="center" indent="1"/>
    </xf>
    <xf numFmtId="0" fontId="20" fillId="3" borderId="1" applyNumberFormat="0" applyProtection="0">
      <alignment horizontal="left" vertical="center" indent="1"/>
    </xf>
    <xf numFmtId="0" fontId="23" fillId="0" borderId="0"/>
    <xf numFmtId="0" fontId="2" fillId="3" borderId="1" applyNumberFormat="0" applyProtection="0">
      <alignment horizontal="left" vertical="center" indent="1"/>
    </xf>
    <xf numFmtId="4" fontId="11" fillId="14" borderId="1" applyNumberFormat="0" applyProtection="0">
      <alignment horizontal="left" vertical="center" indent="1"/>
    </xf>
    <xf numFmtId="4" fontId="11" fillId="14" borderId="1" applyNumberFormat="0" applyProtection="0">
      <alignment horizontal="left" vertical="center" indent="1"/>
    </xf>
    <xf numFmtId="4" fontId="11" fillId="16" borderId="1" applyNumberFormat="0" applyProtection="0">
      <alignment horizontal="left" vertical="center" indent="1"/>
    </xf>
    <xf numFmtId="4" fontId="11" fillId="16" borderId="1" applyNumberFormat="0" applyProtection="0">
      <alignment horizontal="left" vertical="center" indent="1"/>
    </xf>
    <xf numFmtId="0" fontId="2" fillId="16" borderId="1" applyNumberFormat="0" applyProtection="0">
      <alignment horizontal="left" vertical="center" indent="1"/>
    </xf>
    <xf numFmtId="0" fontId="2" fillId="16" borderId="1" applyNumberFormat="0" applyProtection="0">
      <alignment horizontal="left" vertical="center" indent="1"/>
    </xf>
    <xf numFmtId="0" fontId="2" fillId="17" borderId="1" applyNumberFormat="0" applyProtection="0">
      <alignment horizontal="left" vertical="center" indent="1"/>
    </xf>
    <xf numFmtId="0" fontId="2" fillId="17" borderId="1" applyNumberFormat="0" applyProtection="0">
      <alignment horizontal="left" vertical="center" indent="1"/>
    </xf>
    <xf numFmtId="0" fontId="2" fillId="18" borderId="1" applyNumberFormat="0" applyProtection="0">
      <alignment horizontal="left" vertical="center" indent="1"/>
    </xf>
    <xf numFmtId="0" fontId="2" fillId="18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8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1" applyFont="1" applyBorder="1" applyAlignment="1">
      <alignment vertical="top"/>
    </xf>
    <xf numFmtId="0" fontId="0" fillId="0" borderId="0" xfId="1" applyFont="1" applyBorder="1" applyAlignment="1">
      <alignment vertical="center"/>
    </xf>
    <xf numFmtId="0" fontId="0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0" fillId="0" borderId="0" xfId="1" applyFont="1" applyBorder="1" applyAlignment="1" applyProtection="1">
      <alignment vertical="top"/>
      <protection locked="0"/>
    </xf>
    <xf numFmtId="164" fontId="5" fillId="0" borderId="0" xfId="1" applyNumberFormat="1" applyFont="1" applyFill="1" applyBorder="1" applyAlignment="1" applyProtection="1">
      <alignment horizontal="left" vertical="center"/>
      <protection locked="0"/>
    </xf>
    <xf numFmtId="167" fontId="5" fillId="0" borderId="0" xfId="1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  <protection locked="0"/>
    </xf>
    <xf numFmtId="0" fontId="6" fillId="6" borderId="3" xfId="1" applyFont="1" applyFill="1" applyBorder="1" applyAlignment="1" applyProtection="1">
      <alignment horizontal="center" vertical="center" wrapText="1"/>
      <protection locked="0"/>
    </xf>
    <xf numFmtId="0" fontId="6" fillId="6" borderId="4" xfId="1" applyFont="1" applyFill="1" applyBorder="1" applyAlignment="1" applyProtection="1">
      <alignment vertical="center" wrapText="1"/>
      <protection locked="0"/>
    </xf>
    <xf numFmtId="168" fontId="6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1" applyFont="1" applyBorder="1" applyAlignment="1" applyProtection="1">
      <alignment vertical="center"/>
      <protection locked="0"/>
    </xf>
    <xf numFmtId="0" fontId="0" fillId="0" borderId="6" xfId="1" applyFont="1" applyBorder="1" applyAlignment="1" applyProtection="1">
      <alignment horizontal="center" vertical="center"/>
      <protection locked="0"/>
    </xf>
    <xf numFmtId="0" fontId="0" fillId="0" borderId="7" xfId="1" applyFont="1" applyBorder="1" applyAlignment="1" applyProtection="1">
      <alignment vertical="center"/>
      <protection locked="0"/>
    </xf>
    <xf numFmtId="0" fontId="0" fillId="0" borderId="7" xfId="1" applyFont="1" applyBorder="1" applyAlignment="1" applyProtection="1">
      <alignment horizontal="center" vertical="center"/>
      <protection locked="0"/>
    </xf>
    <xf numFmtId="0" fontId="0" fillId="0" borderId="7" xfId="1" applyFont="1" applyFill="1" applyBorder="1" applyAlignment="1" applyProtection="1">
      <alignment horizontal="center" vertical="center"/>
      <protection locked="0"/>
    </xf>
    <xf numFmtId="0" fontId="0" fillId="0" borderId="7" xfId="1" applyFont="1" applyFill="1" applyBorder="1" applyAlignment="1" applyProtection="1">
      <alignment vertical="center"/>
      <protection locked="0"/>
    </xf>
    <xf numFmtId="0" fontId="7" fillId="0" borderId="7" xfId="1" applyFont="1" applyFill="1" applyBorder="1" applyAlignment="1" applyProtection="1">
      <alignment vertical="center" wrapText="1"/>
      <protection locked="0"/>
    </xf>
    <xf numFmtId="0" fontId="7" fillId="0" borderId="7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1" fontId="0" fillId="0" borderId="7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vertical="top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0" fillId="0" borderId="0" xfId="1" applyFont="1" applyBorder="1" applyAlignment="1" applyProtection="1">
      <alignment horizontal="center" vertical="top"/>
      <protection locked="0"/>
    </xf>
    <xf numFmtId="1" fontId="0" fillId="0" borderId="7" xfId="1" applyNumberFormat="1" applyFont="1" applyBorder="1" applyAlignment="1" applyProtection="1">
      <alignment horizontal="center" vertical="center"/>
      <protection locked="0"/>
    </xf>
    <xf numFmtId="3" fontId="2" fillId="0" borderId="7" xfId="2" applyNumberFormat="1" applyFont="1" applyFill="1" applyBorder="1" applyAlignment="1" applyProtection="1">
      <alignment horizontal="center" vertical="center"/>
      <protection locked="0"/>
    </xf>
    <xf numFmtId="169" fontId="2" fillId="0" borderId="7" xfId="2" applyNumberFormat="1" applyFont="1" applyFill="1" applyBorder="1" applyAlignment="1" applyProtection="1">
      <alignment horizontal="center" vertical="center"/>
      <protection locked="0"/>
    </xf>
    <xf numFmtId="1" fontId="0" fillId="0" borderId="6" xfId="1" applyNumberFormat="1" applyFont="1" applyFill="1" applyBorder="1" applyAlignment="1" applyProtection="1">
      <alignment horizontal="center" vertical="center"/>
      <protection locked="0"/>
    </xf>
    <xf numFmtId="1" fontId="7" fillId="0" borderId="7" xfId="3" applyNumberFormat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1" fontId="7" fillId="0" borderId="7" xfId="1" applyNumberFormat="1" applyFont="1" applyBorder="1" applyAlignment="1" applyProtection="1">
      <alignment horizontal="center" vertical="center"/>
      <protection locked="0"/>
    </xf>
    <xf numFmtId="1" fontId="0" fillId="20" borderId="7" xfId="1" applyNumberFormat="1" applyFont="1" applyFill="1" applyBorder="1" applyAlignment="1" applyProtection="1">
      <alignment horizontal="center" vertical="center"/>
      <protection locked="0"/>
    </xf>
    <xf numFmtId="170" fontId="0" fillId="0" borderId="0" xfId="1" applyNumberFormat="1" applyFont="1" applyBorder="1" applyAlignment="1" applyProtection="1">
      <alignment vertical="top"/>
      <protection locked="0"/>
    </xf>
    <xf numFmtId="0" fontId="0" fillId="0" borderId="14" xfId="1" applyFont="1" applyFill="1" applyBorder="1" applyAlignment="1" applyProtection="1">
      <alignment vertical="top" wrapText="1"/>
      <protection locked="0"/>
    </xf>
    <xf numFmtId="0" fontId="7" fillId="0" borderId="15" xfId="1" applyFont="1" applyFill="1" applyBorder="1" applyAlignment="1" applyProtection="1">
      <alignment horizontal="center" vertical="top"/>
      <protection locked="0"/>
    </xf>
    <xf numFmtId="9" fontId="0" fillId="0" borderId="7" xfId="3" applyFont="1" applyFill="1" applyBorder="1" applyAlignment="1" applyProtection="1">
      <alignment horizontal="center" vertical="center"/>
      <protection locked="0"/>
    </xf>
    <xf numFmtId="9" fontId="0" fillId="0" borderId="7" xfId="3" applyFont="1" applyBorder="1" applyAlignment="1" applyProtection="1">
      <alignment horizontal="center" vertical="center"/>
      <protection locked="0"/>
    </xf>
    <xf numFmtId="0" fontId="6" fillId="6" borderId="10" xfId="1" applyFont="1" applyFill="1" applyBorder="1" applyAlignment="1" applyProtection="1">
      <alignment vertical="center" wrapText="1"/>
      <protection locked="0"/>
    </xf>
    <xf numFmtId="0" fontId="6" fillId="6" borderId="10" xfId="1" applyFont="1" applyFill="1" applyBorder="1" applyAlignment="1" applyProtection="1">
      <alignment horizontal="center" vertical="center" wrapText="1"/>
      <protection locked="0"/>
    </xf>
    <xf numFmtId="1" fontId="6" fillId="6" borderId="10" xfId="1" applyNumberFormat="1" applyFont="1" applyFill="1" applyBorder="1" applyAlignment="1" applyProtection="1">
      <alignment horizontal="center" vertical="center" wrapText="1"/>
      <protection locked="0"/>
    </xf>
    <xf numFmtId="168" fontId="6" fillId="6" borderId="10" xfId="1" applyNumberFormat="1" applyFont="1" applyFill="1" applyBorder="1" applyAlignment="1" applyProtection="1">
      <alignment horizontal="center" vertical="center" wrapText="1"/>
      <protection locked="0"/>
    </xf>
    <xf numFmtId="0" fontId="6" fillId="6" borderId="17" xfId="1" applyFont="1" applyFill="1" applyBorder="1" applyAlignment="1" applyProtection="1">
      <alignment horizontal="center" vertical="center" wrapText="1"/>
      <protection locked="0"/>
    </xf>
    <xf numFmtId="166" fontId="7" fillId="20" borderId="7" xfId="1" applyNumberFormat="1" applyFont="1" applyFill="1" applyBorder="1" applyAlignment="1" applyProtection="1">
      <alignment horizontal="center" vertical="center"/>
      <protection locked="0"/>
    </xf>
    <xf numFmtId="166" fontId="7" fillId="0" borderId="7" xfId="1" applyNumberFormat="1" applyFont="1" applyBorder="1" applyAlignment="1" applyProtection="1">
      <alignment horizontal="center" vertical="center"/>
      <protection locked="0"/>
    </xf>
    <xf numFmtId="9" fontId="7" fillId="20" borderId="7" xfId="3" applyFont="1" applyFill="1" applyBorder="1" applyAlignment="1" applyProtection="1">
      <alignment horizontal="center" vertical="center"/>
      <protection locked="0"/>
    </xf>
    <xf numFmtId="0" fontId="0" fillId="22" borderId="20" xfId="1" applyFont="1" applyFill="1" applyBorder="1" applyAlignment="1" applyProtection="1">
      <alignment vertical="center" wrapText="1"/>
      <protection locked="0"/>
    </xf>
    <xf numFmtId="0" fontId="6" fillId="21" borderId="16" xfId="1" applyFont="1" applyFill="1" applyBorder="1" applyAlignment="1" applyProtection="1">
      <alignment horizontal="center" vertical="center" textRotation="90" wrapText="1"/>
      <protection locked="0"/>
    </xf>
    <xf numFmtId="43" fontId="0" fillId="0" borderId="7" xfId="2" applyFont="1" applyBorder="1" applyAlignment="1" applyProtection="1">
      <alignment horizontal="center" vertical="center"/>
      <protection locked="0"/>
    </xf>
    <xf numFmtId="9" fontId="0" fillId="0" borderId="7" xfId="1" applyNumberFormat="1" applyFont="1" applyFill="1" applyBorder="1" applyAlignment="1" applyProtection="1">
      <alignment horizontal="center" vertical="center"/>
      <protection locked="0"/>
    </xf>
    <xf numFmtId="9" fontId="7" fillId="0" borderId="7" xfId="3" applyFont="1" applyBorder="1" applyAlignment="1" applyProtection="1">
      <alignment horizontal="center" vertical="center"/>
      <protection locked="0"/>
    </xf>
    <xf numFmtId="9" fontId="0" fillId="20" borderId="7" xfId="3" applyFont="1" applyFill="1" applyBorder="1" applyAlignment="1" applyProtection="1">
      <alignment horizontal="center" vertical="center"/>
      <protection locked="0"/>
    </xf>
    <xf numFmtId="43" fontId="0" fillId="20" borderId="6" xfId="2" applyFont="1" applyFill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1" applyFont="1" applyFill="1" applyBorder="1" applyAlignment="1" applyProtection="1">
      <alignment vertical="top"/>
      <protection locked="0"/>
    </xf>
    <xf numFmtId="170" fontId="0" fillId="0" borderId="0" xfId="1" applyNumberFormat="1" applyFont="1" applyFill="1" applyBorder="1" applyAlignment="1" applyProtection="1">
      <alignment vertical="top"/>
      <protection locked="0"/>
    </xf>
    <xf numFmtId="0" fontId="4" fillId="23" borderId="3" xfId="1" applyFont="1" applyFill="1" applyBorder="1" applyAlignment="1" applyProtection="1">
      <alignment vertical="center"/>
      <protection locked="0"/>
    </xf>
    <xf numFmtId="171" fontId="0" fillId="0" borderId="0" xfId="1" applyNumberFormat="1" applyFont="1" applyBorder="1" applyAlignment="1" applyProtection="1">
      <alignment vertical="top"/>
      <protection locked="0"/>
    </xf>
    <xf numFmtId="171" fontId="0" fillId="0" borderId="0" xfId="1" applyNumberFormat="1" applyFont="1" applyBorder="1" applyAlignment="1" applyProtection="1">
      <alignment horizontal="center" vertical="top"/>
      <protection locked="0"/>
    </xf>
    <xf numFmtId="0" fontId="6" fillId="24" borderId="3" xfId="0" applyFont="1" applyFill="1" applyBorder="1" applyAlignment="1" applyProtection="1">
      <alignment horizontal="center" vertical="center" wrapText="1"/>
      <protection locked="0"/>
    </xf>
    <xf numFmtId="0" fontId="2" fillId="0" borderId="19" xfId="43" applyFont="1" applyFill="1" applyBorder="1" applyAlignment="1" applyProtection="1">
      <alignment vertical="center"/>
      <protection locked="0"/>
    </xf>
    <xf numFmtId="1" fontId="0" fillId="0" borderId="11" xfId="43" applyNumberFormat="1" applyFont="1" applyFill="1" applyBorder="1" applyAlignment="1" applyProtection="1">
      <alignment horizontal="center" vertical="center"/>
      <protection locked="0"/>
    </xf>
    <xf numFmtId="0" fontId="2" fillId="0" borderId="20" xfId="43" applyFont="1" applyFill="1" applyBorder="1" applyAlignment="1" applyProtection="1">
      <alignment vertical="center"/>
      <protection locked="0"/>
    </xf>
    <xf numFmtId="1" fontId="0" fillId="0" borderId="7" xfId="43" applyNumberFormat="1" applyFont="1" applyFill="1" applyBorder="1" applyAlignment="1" applyProtection="1">
      <alignment horizontal="center" vertical="center"/>
      <protection locked="0"/>
    </xf>
    <xf numFmtId="0" fontId="2" fillId="0" borderId="22" xfId="43" applyFont="1" applyFill="1" applyBorder="1" applyAlignment="1" applyProtection="1">
      <alignment vertical="center"/>
      <protection locked="0"/>
    </xf>
    <xf numFmtId="1" fontId="0" fillId="0" borderId="8" xfId="43" applyNumberFormat="1" applyFont="1" applyFill="1" applyBorder="1" applyAlignment="1" applyProtection="1">
      <alignment horizontal="center" vertical="center"/>
      <protection locked="0"/>
    </xf>
    <xf numFmtId="4" fontId="0" fillId="0" borderId="7" xfId="43" applyNumberFormat="1" applyFont="1" applyFill="1" applyBorder="1" applyAlignment="1" applyProtection="1">
      <alignment horizontal="center" vertical="center"/>
      <protection locked="0"/>
    </xf>
    <xf numFmtId="165" fontId="0" fillId="0" borderId="7" xfId="43" applyNumberFormat="1" applyFont="1" applyFill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vertical="center"/>
      <protection locked="0"/>
    </xf>
    <xf numFmtId="168" fontId="5" fillId="0" borderId="43" xfId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6" fillId="26" borderId="16" xfId="0" applyFont="1" applyFill="1" applyBorder="1" applyAlignment="1" applyProtection="1">
      <alignment horizontal="center" vertical="center" wrapText="1"/>
      <protection locked="0"/>
    </xf>
    <xf numFmtId="0" fontId="6" fillId="26" borderId="44" xfId="0" applyFont="1" applyFill="1" applyBorder="1" applyAlignment="1" applyProtection="1">
      <alignment horizontal="center" vertical="center" wrapText="1"/>
      <protection locked="0"/>
    </xf>
    <xf numFmtId="0" fontId="6" fillId="26" borderId="3" xfId="0" applyFont="1" applyFill="1" applyBorder="1" applyAlignment="1" applyProtection="1">
      <alignment horizontal="center" vertical="center" wrapText="1"/>
      <protection locked="0"/>
    </xf>
    <xf numFmtId="165" fontId="0" fillId="0" borderId="6" xfId="43" applyNumberFormat="1" applyFont="1" applyFill="1" applyBorder="1" applyAlignment="1" applyProtection="1">
      <alignment horizontal="center" vertical="center"/>
      <protection locked="0"/>
    </xf>
    <xf numFmtId="4" fontId="0" fillId="0" borderId="6" xfId="43" applyNumberFormat="1" applyFont="1" applyFill="1" applyBorder="1" applyAlignment="1" applyProtection="1">
      <alignment horizontal="center" vertical="center"/>
      <protection locked="0"/>
    </xf>
    <xf numFmtId="165" fontId="0" fillId="0" borderId="23" xfId="43" applyNumberFormat="1" applyFont="1" applyBorder="1" applyAlignment="1" applyProtection="1">
      <alignment horizontal="center" vertical="center"/>
      <protection locked="0"/>
    </xf>
    <xf numFmtId="165" fontId="0" fillId="0" borderId="13" xfId="43" applyNumberFormat="1" applyFont="1" applyBorder="1" applyAlignment="1" applyProtection="1">
      <alignment horizontal="center" vertical="center"/>
      <protection locked="0"/>
    </xf>
    <xf numFmtId="165" fontId="0" fillId="0" borderId="8" xfId="43" applyNumberFormat="1" applyFont="1" applyFill="1" applyBorder="1" applyAlignment="1" applyProtection="1">
      <alignment horizontal="center" vertical="center"/>
      <protection locked="0"/>
    </xf>
    <xf numFmtId="4" fontId="0" fillId="0" borderId="8" xfId="43" applyNumberFormat="1" applyFont="1" applyFill="1" applyBorder="1" applyAlignment="1" applyProtection="1">
      <alignment horizontal="center" vertical="center"/>
      <protection locked="0"/>
    </xf>
    <xf numFmtId="165" fontId="0" fillId="0" borderId="9" xfId="43" applyNumberFormat="1" applyFont="1" applyBorder="1" applyAlignment="1" applyProtection="1">
      <alignment horizontal="center" vertical="center"/>
      <protection locked="0"/>
    </xf>
    <xf numFmtId="165" fontId="0" fillId="0" borderId="27" xfId="43" applyNumberFormat="1" applyFont="1" applyFill="1" applyBorder="1" applyAlignment="1" applyProtection="1">
      <alignment horizontal="center" vertical="center"/>
      <protection locked="0"/>
    </xf>
    <xf numFmtId="4" fontId="0" fillId="0" borderId="27" xfId="43" applyNumberFormat="1" applyFont="1" applyFill="1" applyBorder="1" applyAlignment="1" applyProtection="1">
      <alignment horizontal="center" vertical="center"/>
      <protection locked="0"/>
    </xf>
    <xf numFmtId="165" fontId="0" fillId="0" borderId="35" xfId="43" applyNumberFormat="1" applyFont="1" applyBorder="1" applyAlignment="1" applyProtection="1">
      <alignment horizontal="center" vertical="center"/>
      <protection locked="0"/>
    </xf>
    <xf numFmtId="165" fontId="0" fillId="0" borderId="11" xfId="43" applyNumberFormat="1" applyFont="1" applyFill="1" applyBorder="1" applyAlignment="1" applyProtection="1">
      <alignment horizontal="center" vertical="center"/>
      <protection locked="0"/>
    </xf>
    <xf numFmtId="4" fontId="0" fillId="0" borderId="11" xfId="43" applyNumberFormat="1" applyFont="1" applyFill="1" applyBorder="1" applyAlignment="1" applyProtection="1">
      <alignment horizontal="center" vertical="center"/>
      <protection locked="0"/>
    </xf>
    <xf numFmtId="165" fontId="0" fillId="0" borderId="12" xfId="43" applyNumberFormat="1" applyFont="1" applyBorder="1" applyAlignment="1" applyProtection="1">
      <alignment horizontal="center" vertical="center"/>
      <protection locked="0"/>
    </xf>
    <xf numFmtId="1" fontId="0" fillId="0" borderId="47" xfId="43" applyNumberFormat="1" applyFont="1" applyFill="1" applyBorder="1" applyAlignment="1" applyProtection="1">
      <alignment horizontal="center" vertical="center"/>
      <protection locked="0"/>
    </xf>
    <xf numFmtId="1" fontId="0" fillId="0" borderId="48" xfId="43" applyNumberFormat="1" applyFont="1" applyBorder="1" applyAlignment="1" applyProtection="1">
      <alignment horizontal="center" vertical="center"/>
      <protection locked="0"/>
    </xf>
    <xf numFmtId="1" fontId="0" fillId="0" borderId="49" xfId="43" applyNumberFormat="1" applyFont="1" applyFill="1" applyBorder="1" applyAlignment="1" applyProtection="1">
      <alignment horizontal="center" vertical="center"/>
      <protection locked="0"/>
    </xf>
    <xf numFmtId="1" fontId="0" fillId="0" borderId="50" xfId="43" applyNumberFormat="1" applyFont="1" applyFill="1" applyBorder="1" applyAlignment="1" applyProtection="1">
      <alignment horizontal="center" vertical="center"/>
      <protection locked="0"/>
    </xf>
    <xf numFmtId="1" fontId="0" fillId="0" borderId="8" xfId="43" applyNumberFormat="1" applyFont="1" applyBorder="1" applyAlignment="1" applyProtection="1">
      <alignment horizontal="center" vertical="center"/>
      <protection locked="0"/>
    </xf>
    <xf numFmtId="0" fontId="0" fillId="0" borderId="49" xfId="43" applyFont="1" applyBorder="1" applyAlignment="1" applyProtection="1">
      <alignment vertical="center"/>
      <protection locked="0"/>
    </xf>
    <xf numFmtId="0" fontId="0" fillId="0" borderId="51" xfId="43" applyFont="1" applyBorder="1" applyAlignment="1" applyProtection="1">
      <alignment vertical="center"/>
      <protection locked="0"/>
    </xf>
    <xf numFmtId="0" fontId="2" fillId="0" borderId="46" xfId="43" applyFont="1" applyFill="1" applyBorder="1" applyAlignment="1" applyProtection="1">
      <alignment vertical="center"/>
      <protection locked="0"/>
    </xf>
    <xf numFmtId="0" fontId="2" fillId="0" borderId="50" xfId="43" applyFont="1" applyFill="1" applyBorder="1" applyAlignment="1" applyProtection="1">
      <alignment vertical="center"/>
      <protection locked="0"/>
    </xf>
    <xf numFmtId="0" fontId="2" fillId="0" borderId="52" xfId="43" applyFont="1" applyFill="1" applyBorder="1" applyAlignment="1" applyProtection="1">
      <alignment vertical="center"/>
      <protection locked="0"/>
    </xf>
    <xf numFmtId="0" fontId="2" fillId="0" borderId="49" xfId="43" applyFont="1" applyFill="1" applyBorder="1" applyAlignment="1" applyProtection="1">
      <alignment vertical="center"/>
      <protection locked="0"/>
    </xf>
    <xf numFmtId="0" fontId="2" fillId="0" borderId="51" xfId="43" applyFont="1" applyFill="1" applyBorder="1" applyAlignment="1" applyProtection="1">
      <alignment vertical="center"/>
      <protection locked="0"/>
    </xf>
    <xf numFmtId="0" fontId="2" fillId="0" borderId="25" xfId="43" applyFont="1" applyFill="1" applyBorder="1" applyAlignment="1" applyProtection="1">
      <alignment horizontal="center" vertical="top" wrapText="1"/>
      <protection locked="0"/>
    </xf>
    <xf numFmtId="0" fontId="2" fillId="0" borderId="26" xfId="43" applyFont="1" applyFill="1" applyBorder="1" applyAlignment="1" applyProtection="1">
      <alignment horizontal="center" vertical="top" wrapText="1"/>
      <protection locked="0"/>
    </xf>
    <xf numFmtId="0" fontId="2" fillId="0" borderId="53" xfId="43" applyFont="1" applyFill="1" applyBorder="1" applyAlignment="1" applyProtection="1">
      <alignment horizontal="center" vertical="top" wrapText="1"/>
      <protection locked="0"/>
    </xf>
    <xf numFmtId="0" fontId="2" fillId="0" borderId="24" xfId="43" applyFont="1" applyFill="1" applyBorder="1" applyAlignment="1" applyProtection="1">
      <alignment horizontal="center" vertical="top" wrapText="1"/>
      <protection locked="0"/>
    </xf>
    <xf numFmtId="0" fontId="2" fillId="0" borderId="18" xfId="43" applyFont="1" applyFill="1" applyBorder="1" applyAlignment="1" applyProtection="1">
      <alignment horizontal="center" vertical="top" wrapText="1"/>
      <protection locked="0"/>
    </xf>
    <xf numFmtId="0" fontId="2" fillId="0" borderId="29" xfId="43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top" wrapText="1"/>
    </xf>
    <xf numFmtId="0" fontId="2" fillId="27" borderId="0" xfId="0" applyFont="1" applyFill="1" applyAlignment="1">
      <alignment horizontal="left" vertical="top" wrapText="1"/>
    </xf>
    <xf numFmtId="0" fontId="0" fillId="25" borderId="0" xfId="0" applyFill="1" applyAlignment="1">
      <alignment horizontal="left" vertical="top" wrapText="1"/>
    </xf>
    <xf numFmtId="0" fontId="0" fillId="28" borderId="0" xfId="0" applyFill="1" applyAlignment="1">
      <alignment horizontal="left" vertical="top" wrapText="1"/>
    </xf>
    <xf numFmtId="0" fontId="2" fillId="0" borderId="22" xfId="43" applyFont="1" applyFill="1" applyBorder="1" applyAlignment="1" applyProtection="1">
      <alignment horizontal="left" vertical="top" wrapText="1"/>
      <protection locked="0"/>
    </xf>
    <xf numFmtId="0" fontId="2" fillId="0" borderId="30" xfId="43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16" xfId="43" applyFont="1" applyFill="1" applyBorder="1" applyAlignment="1" applyProtection="1">
      <alignment vertical="center" wrapText="1"/>
      <protection locked="0"/>
    </xf>
    <xf numFmtId="0" fontId="2" fillId="0" borderId="37" xfId="43" applyFont="1" applyBorder="1" applyAlignment="1" applyProtection="1">
      <alignment vertical="center"/>
      <protection locked="0"/>
    </xf>
    <xf numFmtId="1" fontId="2" fillId="0" borderId="10" xfId="3" applyNumberFormat="1" applyFont="1" applyBorder="1" applyAlignment="1" applyProtection="1">
      <alignment horizontal="center" vertical="center"/>
      <protection locked="0"/>
    </xf>
    <xf numFmtId="1" fontId="2" fillId="0" borderId="37" xfId="3" applyNumberFormat="1" applyFont="1" applyFill="1" applyBorder="1" applyAlignment="1" applyProtection="1">
      <alignment horizontal="center" vertical="center"/>
      <protection locked="0"/>
    </xf>
    <xf numFmtId="1" fontId="2" fillId="0" borderId="10" xfId="3" applyNumberFormat="1" applyFont="1" applyFill="1" applyBorder="1" applyAlignment="1" applyProtection="1">
      <alignment horizontal="center" vertical="center"/>
      <protection locked="0"/>
    </xf>
    <xf numFmtId="1" fontId="2" fillId="0" borderId="45" xfId="3" applyNumberFormat="1" applyFont="1" applyBorder="1" applyAlignment="1" applyProtection="1">
      <alignment horizontal="center" vertical="center"/>
      <protection locked="0"/>
    </xf>
    <xf numFmtId="0" fontId="2" fillId="0" borderId="28" xfId="43" applyFont="1" applyBorder="1" applyAlignment="1" applyProtection="1">
      <alignment vertical="center"/>
      <protection locked="0"/>
    </xf>
    <xf numFmtId="1" fontId="2" fillId="0" borderId="8" xfId="3" applyNumberFormat="1" applyFont="1" applyBorder="1" applyAlignment="1" applyProtection="1">
      <alignment horizontal="center" vertical="center"/>
      <protection locked="0"/>
    </xf>
    <xf numFmtId="1" fontId="2" fillId="0" borderId="8" xfId="3" applyNumberFormat="1" applyFont="1" applyFill="1" applyBorder="1" applyAlignment="1" applyProtection="1">
      <alignment horizontal="center" vertical="center"/>
      <protection locked="0"/>
    </xf>
    <xf numFmtId="1" fontId="2" fillId="0" borderId="9" xfId="3" applyNumberFormat="1" applyFont="1" applyBorder="1" applyAlignment="1" applyProtection="1">
      <alignment horizontal="center" vertical="center"/>
      <protection locked="0"/>
    </xf>
    <xf numFmtId="0" fontId="24" fillId="29" borderId="54" xfId="0" applyFont="1" applyFill="1" applyBorder="1" applyAlignment="1">
      <alignment horizontal="left" vertical="top" wrapText="1" readingOrder="1"/>
    </xf>
    <xf numFmtId="0" fontId="24" fillId="29" borderId="7" xfId="0" applyFont="1" applyFill="1" applyBorder="1" applyAlignment="1">
      <alignment horizontal="left" vertical="top" wrapText="1" readingOrder="1"/>
    </xf>
    <xf numFmtId="0" fontId="24" fillId="29" borderId="55" xfId="0" applyFont="1" applyFill="1" applyBorder="1" applyAlignment="1">
      <alignment horizontal="left" vertical="top" wrapText="1" readingOrder="1"/>
    </xf>
    <xf numFmtId="0" fontId="24" fillId="29" borderId="56" xfId="0" applyFont="1" applyFill="1" applyBorder="1" applyAlignment="1">
      <alignment horizontal="left" vertical="top" wrapText="1" readingOrder="1"/>
    </xf>
    <xf numFmtId="0" fontId="24" fillId="29" borderId="57" xfId="0" applyFont="1" applyFill="1" applyBorder="1" applyAlignment="1">
      <alignment horizontal="left" vertical="top" wrapText="1" readingOrder="1"/>
    </xf>
    <xf numFmtId="0" fontId="0" fillId="0" borderId="0" xfId="0" applyAlignment="1">
      <alignment horizontal="center"/>
    </xf>
    <xf numFmtId="0" fontId="0" fillId="0" borderId="58" xfId="0" applyBorder="1" applyAlignment="1">
      <alignment vertical="top" wrapText="1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vertical="top" wrapText="1"/>
    </xf>
    <xf numFmtId="0" fontId="0" fillId="0" borderId="7" xfId="0" applyFill="1" applyBorder="1" applyAlignment="1">
      <alignment horizontal="left"/>
    </xf>
    <xf numFmtId="0" fontId="0" fillId="0" borderId="7" xfId="0" applyBorder="1"/>
    <xf numFmtId="0" fontId="0" fillId="0" borderId="58" xfId="0" applyFont="1" applyBorder="1" applyAlignment="1">
      <alignment vertical="top" wrapText="1"/>
    </xf>
    <xf numFmtId="0" fontId="0" fillId="0" borderId="60" xfId="0" applyBorder="1" applyAlignment="1">
      <alignment vertical="top" wrapText="1"/>
    </xf>
    <xf numFmtId="0" fontId="0" fillId="0" borderId="27" xfId="0" applyBorder="1" applyAlignment="1">
      <alignment horizontal="left" vertical="top" wrapText="1"/>
    </xf>
    <xf numFmtId="0" fontId="0" fillId="0" borderId="61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27" fillId="30" borderId="7" xfId="0" applyFont="1" applyFill="1" applyBorder="1" applyAlignment="1">
      <alignment horizontal="left" vertical="top" wrapText="1"/>
    </xf>
    <xf numFmtId="0" fontId="24" fillId="29" borderId="56" xfId="0" applyFont="1" applyFill="1" applyBorder="1" applyAlignment="1">
      <alignment horizontal="left" wrapText="1" readingOrder="1"/>
    </xf>
    <xf numFmtId="0" fontId="29" fillId="0" borderId="56" xfId="0" applyFont="1" applyBorder="1" applyAlignment="1">
      <alignment horizontal="center" wrapText="1" readingOrder="1"/>
    </xf>
    <xf numFmtId="0" fontId="30" fillId="0" borderId="0" xfId="0" applyFont="1" applyAlignment="1">
      <alignment wrapText="1"/>
    </xf>
    <xf numFmtId="0" fontId="30" fillId="0" borderId="65" xfId="0" applyFont="1" applyBorder="1" applyAlignment="1">
      <alignment wrapText="1"/>
    </xf>
    <xf numFmtId="0" fontId="30" fillId="0" borderId="66" xfId="0" applyFont="1" applyBorder="1" applyAlignment="1">
      <alignment wrapText="1"/>
    </xf>
    <xf numFmtId="0" fontId="30" fillId="0" borderId="68" xfId="0" applyFont="1" applyBorder="1" applyAlignment="1">
      <alignment wrapText="1"/>
    </xf>
    <xf numFmtId="0" fontId="29" fillId="27" borderId="0" xfId="0" applyFont="1" applyFill="1" applyAlignment="1">
      <alignment horizontal="left" wrapText="1" readingOrder="1"/>
    </xf>
    <xf numFmtId="0" fontId="29" fillId="25" borderId="0" xfId="0" applyFont="1" applyFill="1" applyAlignment="1">
      <alignment horizontal="left" wrapText="1" readingOrder="1"/>
    </xf>
    <xf numFmtId="0" fontId="29" fillId="0" borderId="0" xfId="0" applyFont="1" applyAlignment="1">
      <alignment horizontal="left" wrapText="1" readingOrder="1"/>
    </xf>
    <xf numFmtId="0" fontId="25" fillId="30" borderId="55" xfId="0" applyFont="1" applyFill="1" applyBorder="1" applyAlignment="1">
      <alignment horizontal="center" wrapText="1" readingOrder="1"/>
    </xf>
    <xf numFmtId="0" fontId="25" fillId="30" borderId="56" xfId="0" applyFont="1" applyFill="1" applyBorder="1" applyAlignment="1">
      <alignment horizontal="center" wrapText="1" readingOrder="1"/>
    </xf>
    <xf numFmtId="0" fontId="0" fillId="30" borderId="7" xfId="0" applyFill="1" applyBorder="1" applyAlignment="1">
      <alignment vertical="top" wrapText="1"/>
    </xf>
    <xf numFmtId="0" fontId="0" fillId="30" borderId="58" xfId="0" applyFill="1" applyBorder="1" applyAlignment="1">
      <alignment vertical="top" wrapText="1"/>
    </xf>
    <xf numFmtId="0" fontId="25" fillId="30" borderId="59" xfId="0" applyFont="1" applyFill="1" applyBorder="1" applyAlignment="1">
      <alignment horizontal="center" wrapText="1" readingOrder="1"/>
    </xf>
    <xf numFmtId="0" fontId="25" fillId="30" borderId="57" xfId="0" applyFont="1" applyFill="1" applyBorder="1" applyAlignment="1">
      <alignment horizontal="center" wrapText="1" readingOrder="1"/>
    </xf>
    <xf numFmtId="0" fontId="25" fillId="30" borderId="7" xfId="0" applyFont="1" applyFill="1" applyBorder="1" applyAlignment="1">
      <alignment horizontal="center" wrapText="1" readingOrder="1"/>
    </xf>
    <xf numFmtId="0" fontId="25" fillId="30" borderId="62" xfId="0" applyFont="1" applyFill="1" applyBorder="1" applyAlignment="1">
      <alignment horizontal="center" wrapText="1" readingOrder="1"/>
    </xf>
    <xf numFmtId="0" fontId="25" fillId="30" borderId="63" xfId="0" applyFont="1" applyFill="1" applyBorder="1" applyAlignment="1">
      <alignment horizontal="center" wrapText="1" readingOrder="1"/>
    </xf>
    <xf numFmtId="0" fontId="0" fillId="30" borderId="7" xfId="0" applyFill="1" applyBorder="1" applyAlignment="1">
      <alignment horizontal="left" vertical="top" wrapText="1"/>
    </xf>
    <xf numFmtId="0" fontId="28" fillId="30" borderId="7" xfId="85" applyFill="1" applyBorder="1" applyAlignment="1">
      <alignment vertical="top" wrapText="1"/>
    </xf>
    <xf numFmtId="0" fontId="0" fillId="30" borderId="0" xfId="0" applyFill="1" applyAlignment="1">
      <alignment horizontal="center"/>
    </xf>
    <xf numFmtId="0" fontId="0" fillId="30" borderId="0" xfId="0" applyFill="1"/>
    <xf numFmtId="0" fontId="30" fillId="30" borderId="64" xfId="0" applyFont="1" applyFill="1" applyBorder="1" applyAlignment="1">
      <alignment wrapText="1"/>
    </xf>
    <xf numFmtId="0" fontId="30" fillId="30" borderId="0" xfId="0" applyFont="1" applyFill="1" applyAlignment="1">
      <alignment wrapText="1"/>
    </xf>
    <xf numFmtId="0" fontId="30" fillId="30" borderId="0" xfId="0" applyFont="1" applyFill="1" applyAlignment="1">
      <alignment vertical="top" wrapText="1"/>
    </xf>
    <xf numFmtId="0" fontId="30" fillId="30" borderId="67" xfId="0" applyFont="1" applyFill="1" applyBorder="1" applyAlignment="1">
      <alignment wrapText="1"/>
    </xf>
    <xf numFmtId="0" fontId="30" fillId="30" borderId="67" xfId="0" applyFont="1" applyFill="1" applyBorder="1" applyAlignment="1">
      <alignment vertical="top" wrapText="1"/>
    </xf>
    <xf numFmtId="0" fontId="29" fillId="30" borderId="56" xfId="0" applyFont="1" applyFill="1" applyBorder="1" applyAlignment="1">
      <alignment horizontal="left" wrapText="1" readingOrder="1"/>
    </xf>
    <xf numFmtId="0" fontId="29" fillId="30" borderId="56" xfId="0" applyFont="1" applyFill="1" applyBorder="1" applyAlignment="1">
      <alignment horizontal="left" vertical="top" wrapText="1" readingOrder="1"/>
    </xf>
    <xf numFmtId="172" fontId="2" fillId="30" borderId="7" xfId="0" applyNumberFormat="1" applyFont="1" applyFill="1" applyBorder="1"/>
    <xf numFmtId="0" fontId="0" fillId="30" borderId="7" xfId="0" applyFill="1" applyBorder="1"/>
    <xf numFmtId="172" fontId="26" fillId="30" borderId="56" xfId="0" applyNumberFormat="1" applyFont="1" applyFill="1" applyBorder="1" applyAlignment="1">
      <alignment horizontal="center" wrapText="1" readingOrder="1"/>
    </xf>
    <xf numFmtId="0" fontId="0" fillId="28" borderId="0" xfId="0" applyFill="1"/>
    <xf numFmtId="0" fontId="0" fillId="0" borderId="34" xfId="1" applyFont="1" applyFill="1" applyBorder="1" applyAlignment="1" applyProtection="1">
      <alignment horizontal="center" vertical="top" wrapText="1"/>
      <protection locked="0"/>
    </xf>
    <xf numFmtId="0" fontId="0" fillId="0" borderId="31" xfId="1" applyFont="1" applyFill="1" applyBorder="1" applyAlignment="1" applyProtection="1">
      <alignment horizontal="center" vertical="top" wrapText="1"/>
      <protection locked="0"/>
    </xf>
    <xf numFmtId="0" fontId="6" fillId="21" borderId="19" xfId="1" applyFont="1" applyFill="1" applyBorder="1" applyAlignment="1" applyProtection="1">
      <alignment horizontal="center" vertical="center" textRotation="90" wrapText="1"/>
      <protection locked="0"/>
    </xf>
    <xf numFmtId="0" fontId="6" fillId="21" borderId="20" xfId="1" applyFont="1" applyFill="1" applyBorder="1" applyAlignment="1" applyProtection="1">
      <alignment horizontal="center" vertical="center" textRotation="90" wrapText="1"/>
      <protection locked="0"/>
    </xf>
    <xf numFmtId="0" fontId="0" fillId="0" borderId="14" xfId="1" applyFont="1" applyFill="1" applyBorder="1" applyAlignment="1" applyProtection="1">
      <alignment horizontal="left" vertical="top" wrapText="1"/>
      <protection locked="0"/>
    </xf>
    <xf numFmtId="0" fontId="0" fillId="0" borderId="36" xfId="1" applyFont="1" applyFill="1" applyBorder="1" applyAlignment="1" applyProtection="1">
      <alignment horizontal="left" vertical="top" wrapText="1"/>
      <protection locked="0"/>
    </xf>
    <xf numFmtId="0" fontId="0" fillId="0" borderId="32" xfId="1" applyFont="1" applyFill="1" applyBorder="1" applyAlignment="1" applyProtection="1">
      <alignment horizontal="left" vertical="top" wrapText="1"/>
      <protection locked="0"/>
    </xf>
    <xf numFmtId="0" fontId="7" fillId="0" borderId="37" xfId="1" applyFont="1" applyFill="1" applyBorder="1" applyAlignment="1" applyProtection="1">
      <alignment horizontal="center" vertical="top"/>
      <protection locked="0"/>
    </xf>
    <xf numFmtId="0" fontId="7" fillId="0" borderId="15" xfId="1" applyFont="1" applyFill="1" applyBorder="1" applyAlignment="1" applyProtection="1">
      <alignment horizontal="center" vertical="top"/>
      <protection locked="0"/>
    </xf>
    <xf numFmtId="0" fontId="7" fillId="0" borderId="33" xfId="1" applyFont="1" applyFill="1" applyBorder="1" applyAlignment="1" applyProtection="1">
      <alignment horizontal="center" vertical="top"/>
      <protection locked="0"/>
    </xf>
    <xf numFmtId="0" fontId="6" fillId="21" borderId="35" xfId="1" applyFont="1" applyFill="1" applyBorder="1" applyAlignment="1" applyProtection="1">
      <alignment horizontal="center" vertical="center" textRotation="90" wrapText="1"/>
      <protection locked="0"/>
    </xf>
    <xf numFmtId="0" fontId="6" fillId="21" borderId="23" xfId="1" applyFont="1" applyFill="1" applyBorder="1" applyAlignment="1" applyProtection="1">
      <alignment horizontal="center" vertical="center" textRotation="90" wrapText="1"/>
      <protection locked="0"/>
    </xf>
    <xf numFmtId="0" fontId="6" fillId="21" borderId="29" xfId="1" applyFont="1" applyFill="1" applyBorder="1" applyAlignment="1" applyProtection="1">
      <alignment horizontal="center" vertical="center" textRotation="90" wrapText="1"/>
      <protection locked="0"/>
    </xf>
    <xf numFmtId="0" fontId="6" fillId="21" borderId="38" xfId="1" applyFont="1" applyFill="1" applyBorder="1" applyAlignment="1" applyProtection="1">
      <alignment horizontal="center" vertical="center" textRotation="90" wrapText="1"/>
      <protection locked="0"/>
    </xf>
    <xf numFmtId="0" fontId="6" fillId="21" borderId="21" xfId="1" applyFont="1" applyFill="1" applyBorder="1" applyAlignment="1" applyProtection="1">
      <alignment horizontal="center" vertical="center" textRotation="90" wrapText="1"/>
      <protection locked="0"/>
    </xf>
    <xf numFmtId="0" fontId="6" fillId="24" borderId="39" xfId="0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" fillId="0" borderId="16" xfId="43" applyFont="1" applyFill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 vertical="top" wrapText="1"/>
    </xf>
    <xf numFmtId="0" fontId="0" fillId="0" borderId="38" xfId="43" applyFont="1" applyFill="1" applyBorder="1" applyAlignment="1" applyProtection="1">
      <alignment horizontal="center" vertical="top" wrapText="1"/>
      <protection locked="0"/>
    </xf>
    <xf numFmtId="0" fontId="29" fillId="0" borderId="0" xfId="0" applyFont="1" applyAlignment="1">
      <alignment horizontal="left" wrapText="1" readingOrder="1"/>
    </xf>
  </cellXfs>
  <cellStyles count="86">
    <cellStyle name="%" xfId="1"/>
    <cellStyle name="% 2" xfId="42"/>
    <cellStyle name="% 2 2" xfId="44"/>
    <cellStyle name="% 3" xfId="43"/>
    <cellStyle name="Comma" xfId="2" builtinId="3"/>
    <cellStyle name="Comma 2" xfId="48"/>
    <cellStyle name="Comma 2 2" xfId="66"/>
    <cellStyle name="Currency 2" xfId="65"/>
    <cellStyle name="Hyperlink" xfId="85" builtinId="8"/>
    <cellStyle name="Normal" xfId="0" builtinId="0"/>
    <cellStyle name="Normal 2" xfId="45"/>
    <cellStyle name="Normal 2 2" xfId="46"/>
    <cellStyle name="Normal 2 2 2" xfId="47"/>
    <cellStyle name="Percent" xfId="3" builtinId="5"/>
    <cellStyle name="Percent 2" xfId="49"/>
    <cellStyle name="Percent 2 2" xfId="52"/>
    <cellStyle name="SAPBEXaggData" xfId="4"/>
    <cellStyle name="SAPBEXaggDataEmph" xfId="5"/>
    <cellStyle name="SAPBEXaggItem" xfId="6"/>
    <cellStyle name="SAPBEXaggItemX" xfId="7"/>
    <cellStyle name="SAPBEXchaText" xfId="8"/>
    <cellStyle name="SAPBEXchaText 2" xfId="50"/>
    <cellStyle name="SAPBEXchaText 2 2" xfId="51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ilterText 2" xfId="53"/>
    <cellStyle name="SAPBEXformats" xfId="21"/>
    <cellStyle name="SAPBEXformats 2" xfId="54"/>
    <cellStyle name="SAPBEXformats 2 2" xfId="70"/>
    <cellStyle name="SAPBEXheaderItem" xfId="22"/>
    <cellStyle name="SAPBEXheaderItem 2" xfId="55"/>
    <cellStyle name="SAPBEXheaderItem 2 2" xfId="72"/>
    <cellStyle name="SAPBEXheaderItem 3" xfId="71"/>
    <cellStyle name="SAPBEXheaderText" xfId="23"/>
    <cellStyle name="SAPBEXheaderText 2" xfId="56"/>
    <cellStyle name="SAPBEXheaderText 2 2" xfId="74"/>
    <cellStyle name="SAPBEXheaderText 3" xfId="73"/>
    <cellStyle name="SAPBEXHLevel0" xfId="24"/>
    <cellStyle name="SAPBEXHLevel0 2" xfId="57"/>
    <cellStyle name="SAPBEXHLevel0 2 2" xfId="75"/>
    <cellStyle name="SAPBEXHLevel0X" xfId="25"/>
    <cellStyle name="SAPBEXHLevel0X 2" xfId="58"/>
    <cellStyle name="SAPBEXHLevel0X 2 2" xfId="76"/>
    <cellStyle name="SAPBEXHLevel1" xfId="26"/>
    <cellStyle name="SAPBEXHLevel1 2" xfId="59"/>
    <cellStyle name="SAPBEXHLevel1 2 2" xfId="77"/>
    <cellStyle name="SAPBEXHLevel1X" xfId="27"/>
    <cellStyle name="SAPBEXHLevel1X 2" xfId="60"/>
    <cellStyle name="SAPBEXHLevel1X 2 2" xfId="78"/>
    <cellStyle name="SAPBEXHLevel2" xfId="28"/>
    <cellStyle name="SAPBEXHLevel2 2" xfId="61"/>
    <cellStyle name="SAPBEXHLevel2 2 2" xfId="79"/>
    <cellStyle name="SAPBEXHLevel2X" xfId="29"/>
    <cellStyle name="SAPBEXHLevel2X 2" xfId="62"/>
    <cellStyle name="SAPBEXHLevel2X 2 2" xfId="80"/>
    <cellStyle name="SAPBEXHLevel3" xfId="30"/>
    <cellStyle name="SAPBEXHLevel3 2" xfId="63"/>
    <cellStyle name="SAPBEXHLevel3 2 2" xfId="81"/>
    <cellStyle name="SAPBEXHLevel3X" xfId="31"/>
    <cellStyle name="SAPBEXHLevel3X 2" xfId="64"/>
    <cellStyle name="SAPBEXHLevel3X 2 2" xfId="82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 2" xfId="67"/>
    <cellStyle name="SAPBEXstdItem 2 2" xfId="83"/>
    <cellStyle name="SAPBEXstdItemX" xfId="39"/>
    <cellStyle name="SAPBEXstdItemX 2" xfId="68"/>
    <cellStyle name="SAPBEXstdItemX 2 2" xfId="84"/>
    <cellStyle name="SAPBEXtitle" xfId="40"/>
    <cellStyle name="SAPBEXtitle 2" xfId="69"/>
    <cellStyle name="SAPBEXundefined" xfId="41"/>
  </cellStyles>
  <dxfs count="1"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ustomXml" Target="../customXml/item2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0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01" name="Oval 1"/>
        <xdr:cNvSpPr>
          <a:spLocks noChangeArrowheads="1"/>
        </xdr:cNvSpPr>
      </xdr:nvSpPr>
      <xdr:spPr bwMode="auto">
        <a:xfrm>
          <a:off x="9953625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02" name="Oval 2"/>
        <xdr:cNvSpPr>
          <a:spLocks noChangeArrowheads="1"/>
        </xdr:cNvSpPr>
      </xdr:nvSpPr>
      <xdr:spPr bwMode="auto">
        <a:xfrm>
          <a:off x="9953625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03" name="Oval 3"/>
        <xdr:cNvSpPr>
          <a:spLocks noChangeArrowheads="1"/>
        </xdr:cNvSpPr>
      </xdr:nvSpPr>
      <xdr:spPr bwMode="auto">
        <a:xfrm>
          <a:off x="9953625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15</xdr:row>
      <xdr:rowOff>3175</xdr:rowOff>
    </xdr:to>
    <xdr:sp macro="" textlink="">
      <xdr:nvSpPr>
        <xdr:cNvPr id="56353" name="Text Box 4"/>
        <xdr:cNvSpPr txBox="1">
          <a:spLocks noChangeArrowheads="1"/>
        </xdr:cNvSpPr>
      </xdr:nvSpPr>
      <xdr:spPr bwMode="auto">
        <a:xfrm>
          <a:off x="9953625" y="3381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05" name="Text 10"/>
        <xdr:cNvSpPr txBox="1">
          <a:spLocks noChangeArrowheads="1"/>
        </xdr:cNvSpPr>
      </xdr:nvSpPr>
      <xdr:spPr bwMode="auto">
        <a:xfrm>
          <a:off x="99536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06" name="Text 12"/>
        <xdr:cNvSpPr txBox="1">
          <a:spLocks noChangeArrowheads="1"/>
        </xdr:cNvSpPr>
      </xdr:nvSpPr>
      <xdr:spPr bwMode="auto">
        <a:xfrm>
          <a:off x="99536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07" name="Text 13"/>
        <xdr:cNvSpPr txBox="1">
          <a:spLocks noChangeArrowheads="1"/>
        </xdr:cNvSpPr>
      </xdr:nvSpPr>
      <xdr:spPr bwMode="auto">
        <a:xfrm>
          <a:off x="99536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08" name="Text 14"/>
        <xdr:cNvSpPr txBox="1">
          <a:spLocks noChangeArrowheads="1"/>
        </xdr:cNvSpPr>
      </xdr:nvSpPr>
      <xdr:spPr bwMode="auto">
        <a:xfrm>
          <a:off x="99536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D4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09" name="Oval 9"/>
        <xdr:cNvSpPr>
          <a:spLocks noChangeArrowheads="1"/>
        </xdr:cNvSpPr>
      </xdr:nvSpPr>
      <xdr:spPr bwMode="auto">
        <a:xfrm>
          <a:off x="9953625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10" name="Oval 10"/>
        <xdr:cNvSpPr>
          <a:spLocks noChangeArrowheads="1"/>
        </xdr:cNvSpPr>
      </xdr:nvSpPr>
      <xdr:spPr bwMode="auto">
        <a:xfrm>
          <a:off x="9953625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11" name="Oval 11"/>
        <xdr:cNvSpPr>
          <a:spLocks noChangeArrowheads="1"/>
        </xdr:cNvSpPr>
      </xdr:nvSpPr>
      <xdr:spPr bwMode="auto">
        <a:xfrm>
          <a:off x="9953625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104775</xdr:colOff>
      <xdr:row>15</xdr:row>
      <xdr:rowOff>3175</xdr:rowOff>
    </xdr:to>
    <xdr:sp macro="" textlink="">
      <xdr:nvSpPr>
        <xdr:cNvPr id="56361" name="Text Box 12"/>
        <xdr:cNvSpPr txBox="1">
          <a:spLocks noChangeArrowheads="1"/>
        </xdr:cNvSpPr>
      </xdr:nvSpPr>
      <xdr:spPr bwMode="auto">
        <a:xfrm>
          <a:off x="9953625" y="3381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13" name="Text 10"/>
        <xdr:cNvSpPr txBox="1">
          <a:spLocks noChangeArrowheads="1"/>
        </xdr:cNvSpPr>
      </xdr:nvSpPr>
      <xdr:spPr bwMode="auto">
        <a:xfrm>
          <a:off x="99536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14" name="Text 12"/>
        <xdr:cNvSpPr txBox="1">
          <a:spLocks noChangeArrowheads="1"/>
        </xdr:cNvSpPr>
      </xdr:nvSpPr>
      <xdr:spPr bwMode="auto">
        <a:xfrm>
          <a:off x="99536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15" name="Text 13"/>
        <xdr:cNvSpPr txBox="1">
          <a:spLocks noChangeArrowheads="1"/>
        </xdr:cNvSpPr>
      </xdr:nvSpPr>
      <xdr:spPr bwMode="auto">
        <a:xfrm>
          <a:off x="99536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5616" name="Text 14"/>
        <xdr:cNvSpPr txBox="1">
          <a:spLocks noChangeArrowheads="1"/>
        </xdr:cNvSpPr>
      </xdr:nvSpPr>
      <xdr:spPr bwMode="auto">
        <a:xfrm>
          <a:off x="99536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D4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104775</xdr:colOff>
      <xdr:row>17</xdr:row>
      <xdr:rowOff>3175</xdr:rowOff>
    </xdr:to>
    <xdr:sp macro="" textlink="">
      <xdr:nvSpPr>
        <xdr:cNvPr id="56366" name="Text Box 17"/>
        <xdr:cNvSpPr txBox="1">
          <a:spLocks noChangeArrowheads="1"/>
        </xdr:cNvSpPr>
      </xdr:nvSpPr>
      <xdr:spPr bwMode="auto">
        <a:xfrm>
          <a:off x="9953625" y="3924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104775</xdr:colOff>
      <xdr:row>17</xdr:row>
      <xdr:rowOff>3175</xdr:rowOff>
    </xdr:to>
    <xdr:sp macro="" textlink="">
      <xdr:nvSpPr>
        <xdr:cNvPr id="56367" name="Text Box 18"/>
        <xdr:cNvSpPr txBox="1">
          <a:spLocks noChangeArrowheads="1"/>
        </xdr:cNvSpPr>
      </xdr:nvSpPr>
      <xdr:spPr bwMode="auto">
        <a:xfrm>
          <a:off x="9953625" y="3924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104775</xdr:colOff>
      <xdr:row>18</xdr:row>
      <xdr:rowOff>3175</xdr:rowOff>
    </xdr:to>
    <xdr:sp macro="" textlink="">
      <xdr:nvSpPr>
        <xdr:cNvPr id="56368" name="Text Box 19"/>
        <xdr:cNvSpPr txBox="1">
          <a:spLocks noChangeArrowheads="1"/>
        </xdr:cNvSpPr>
      </xdr:nvSpPr>
      <xdr:spPr bwMode="auto">
        <a:xfrm>
          <a:off x="9953625" y="4143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0" name="Oval 30"/>
        <xdr:cNvSpPr>
          <a:spLocks noChangeArrowheads="1"/>
        </xdr:cNvSpPr>
      </xdr:nvSpPr>
      <xdr:spPr bwMode="auto">
        <a:xfrm>
          <a:off x="111633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1" name="Oval 31"/>
        <xdr:cNvSpPr>
          <a:spLocks noChangeArrowheads="1"/>
        </xdr:cNvSpPr>
      </xdr:nvSpPr>
      <xdr:spPr bwMode="auto">
        <a:xfrm>
          <a:off x="111633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2" name="Oval 32"/>
        <xdr:cNvSpPr>
          <a:spLocks noChangeArrowheads="1"/>
        </xdr:cNvSpPr>
      </xdr:nvSpPr>
      <xdr:spPr bwMode="auto">
        <a:xfrm>
          <a:off x="111633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3" name="Text 10"/>
        <xdr:cNvSpPr txBox="1">
          <a:spLocks noChangeArrowheads="1"/>
        </xdr:cNvSpPr>
      </xdr:nvSpPr>
      <xdr:spPr bwMode="auto">
        <a:xfrm>
          <a:off x="11163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4" name="Text 12"/>
        <xdr:cNvSpPr txBox="1">
          <a:spLocks noChangeArrowheads="1"/>
        </xdr:cNvSpPr>
      </xdr:nvSpPr>
      <xdr:spPr bwMode="auto">
        <a:xfrm>
          <a:off x="11163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5" name="Text 13"/>
        <xdr:cNvSpPr txBox="1">
          <a:spLocks noChangeArrowheads="1"/>
        </xdr:cNvSpPr>
      </xdr:nvSpPr>
      <xdr:spPr bwMode="auto">
        <a:xfrm>
          <a:off x="11163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6" name="Text 14"/>
        <xdr:cNvSpPr txBox="1">
          <a:spLocks noChangeArrowheads="1"/>
        </xdr:cNvSpPr>
      </xdr:nvSpPr>
      <xdr:spPr bwMode="auto">
        <a:xfrm>
          <a:off x="11163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D4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7" name="Oval 37"/>
        <xdr:cNvSpPr>
          <a:spLocks noChangeArrowheads="1"/>
        </xdr:cNvSpPr>
      </xdr:nvSpPr>
      <xdr:spPr bwMode="auto">
        <a:xfrm>
          <a:off x="111633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8" name="Oval 38"/>
        <xdr:cNvSpPr>
          <a:spLocks noChangeArrowheads="1"/>
        </xdr:cNvSpPr>
      </xdr:nvSpPr>
      <xdr:spPr bwMode="auto">
        <a:xfrm>
          <a:off x="111633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9" name="Oval 39"/>
        <xdr:cNvSpPr>
          <a:spLocks noChangeArrowheads="1"/>
        </xdr:cNvSpPr>
      </xdr:nvSpPr>
      <xdr:spPr bwMode="auto">
        <a:xfrm>
          <a:off x="111633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40" name="Text 10"/>
        <xdr:cNvSpPr txBox="1">
          <a:spLocks noChangeArrowheads="1"/>
        </xdr:cNvSpPr>
      </xdr:nvSpPr>
      <xdr:spPr bwMode="auto">
        <a:xfrm>
          <a:off x="11163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41" name="Text 12"/>
        <xdr:cNvSpPr txBox="1">
          <a:spLocks noChangeArrowheads="1"/>
        </xdr:cNvSpPr>
      </xdr:nvSpPr>
      <xdr:spPr bwMode="auto">
        <a:xfrm>
          <a:off x="11163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42" name="Text 13"/>
        <xdr:cNvSpPr txBox="1">
          <a:spLocks noChangeArrowheads="1"/>
        </xdr:cNvSpPr>
      </xdr:nvSpPr>
      <xdr:spPr bwMode="auto">
        <a:xfrm>
          <a:off x="11163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43" name="Text 14"/>
        <xdr:cNvSpPr txBox="1">
          <a:spLocks noChangeArrowheads="1"/>
        </xdr:cNvSpPr>
      </xdr:nvSpPr>
      <xdr:spPr bwMode="auto">
        <a:xfrm>
          <a:off x="11163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D4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53" name="Oval 1"/>
        <xdr:cNvSpPr>
          <a:spLocks noChangeArrowheads="1"/>
        </xdr:cNvSpPr>
      </xdr:nvSpPr>
      <xdr:spPr bwMode="auto">
        <a:xfrm>
          <a:off x="16497300" y="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54" name="Oval 2"/>
        <xdr:cNvSpPr>
          <a:spLocks noChangeArrowheads="1"/>
        </xdr:cNvSpPr>
      </xdr:nvSpPr>
      <xdr:spPr bwMode="auto">
        <a:xfrm>
          <a:off x="16497300" y="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55" name="Oval 3"/>
        <xdr:cNvSpPr>
          <a:spLocks noChangeArrowheads="1"/>
        </xdr:cNvSpPr>
      </xdr:nvSpPr>
      <xdr:spPr bwMode="auto">
        <a:xfrm>
          <a:off x="16497300" y="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02" name="Text Box 4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57" name="Text 10"/>
        <xdr:cNvSpPr txBox="1">
          <a:spLocks noChangeArrowheads="1"/>
        </xdr:cNvSpPr>
      </xdr:nvSpPr>
      <xdr:spPr bwMode="auto">
        <a:xfrm>
          <a:off x="16449675" y="0"/>
          <a:ext cx="76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58" name="Text 12"/>
        <xdr:cNvSpPr txBox="1">
          <a:spLocks noChangeArrowheads="1"/>
        </xdr:cNvSpPr>
      </xdr:nvSpPr>
      <xdr:spPr bwMode="auto">
        <a:xfrm>
          <a:off x="16497300" y="0"/>
          <a:ext cx="76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59" name="Text 13"/>
        <xdr:cNvSpPr txBox="1">
          <a:spLocks noChangeArrowheads="1"/>
        </xdr:cNvSpPr>
      </xdr:nvSpPr>
      <xdr:spPr bwMode="auto">
        <a:xfrm>
          <a:off x="16487775" y="0"/>
          <a:ext cx="76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60" name="Text 14"/>
        <xdr:cNvSpPr txBox="1">
          <a:spLocks noChangeArrowheads="1"/>
        </xdr:cNvSpPr>
      </xdr:nvSpPr>
      <xdr:spPr bwMode="auto">
        <a:xfrm>
          <a:off x="16497300" y="0"/>
          <a:ext cx="76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D4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61" name="Oval 9"/>
        <xdr:cNvSpPr>
          <a:spLocks noChangeArrowheads="1"/>
        </xdr:cNvSpPr>
      </xdr:nvSpPr>
      <xdr:spPr bwMode="auto">
        <a:xfrm>
          <a:off x="16497300" y="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62" name="Oval 10"/>
        <xdr:cNvSpPr>
          <a:spLocks noChangeArrowheads="1"/>
        </xdr:cNvSpPr>
      </xdr:nvSpPr>
      <xdr:spPr bwMode="auto">
        <a:xfrm>
          <a:off x="16497300" y="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63" name="Oval 11"/>
        <xdr:cNvSpPr>
          <a:spLocks noChangeArrowheads="1"/>
        </xdr:cNvSpPr>
      </xdr:nvSpPr>
      <xdr:spPr bwMode="auto">
        <a:xfrm>
          <a:off x="16497300" y="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10" name="Text Box 12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65" name="Text 10"/>
        <xdr:cNvSpPr txBox="1">
          <a:spLocks noChangeArrowheads="1"/>
        </xdr:cNvSpPr>
      </xdr:nvSpPr>
      <xdr:spPr bwMode="auto">
        <a:xfrm>
          <a:off x="16497300" y="0"/>
          <a:ext cx="76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DD0806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66" name="Text 12"/>
        <xdr:cNvSpPr txBox="1">
          <a:spLocks noChangeArrowheads="1"/>
        </xdr:cNvSpPr>
      </xdr:nvSpPr>
      <xdr:spPr bwMode="auto">
        <a:xfrm>
          <a:off x="16468725" y="0"/>
          <a:ext cx="76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67" name="Text 13"/>
        <xdr:cNvSpPr txBox="1">
          <a:spLocks noChangeArrowheads="1"/>
        </xdr:cNvSpPr>
      </xdr:nvSpPr>
      <xdr:spPr bwMode="auto">
        <a:xfrm>
          <a:off x="16468725" y="0"/>
          <a:ext cx="95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CF305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3568" name="Text 14"/>
        <xdr:cNvSpPr txBox="1">
          <a:spLocks noChangeArrowheads="1"/>
        </xdr:cNvSpPr>
      </xdr:nvSpPr>
      <xdr:spPr bwMode="auto">
        <a:xfrm>
          <a:off x="16459200" y="0"/>
          <a:ext cx="76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D4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15" name="Text Box 17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16" name="Text Box 18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17" name="Text Box 19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18" name="Text Box 20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19" name="Text Box 340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20" name="Text Box 341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21" name="Text Box 342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22" name="Text Box 343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23" name="Text Box 344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0</xdr:colOff>
      <xdr:row>19</xdr:row>
      <xdr:rowOff>0</xdr:rowOff>
    </xdr:from>
    <xdr:to>
      <xdr:col>68</xdr:col>
      <xdr:colOff>104775</xdr:colOff>
      <xdr:row>20</xdr:row>
      <xdr:rowOff>57148</xdr:rowOff>
    </xdr:to>
    <xdr:sp macro="" textlink="">
      <xdr:nvSpPr>
        <xdr:cNvPr id="55724" name="Text Box 345"/>
        <xdr:cNvSpPr txBox="1">
          <a:spLocks noChangeArrowheads="1"/>
        </xdr:cNvSpPr>
      </xdr:nvSpPr>
      <xdr:spPr bwMode="auto">
        <a:xfrm>
          <a:off x="55740300" y="57150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22</xdr:col>
      <xdr:colOff>246858</xdr:colOff>
      <xdr:row>21</xdr:row>
      <xdr:rowOff>161328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0" y="542925"/>
          <a:ext cx="6342858" cy="323790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5</xdr:col>
      <xdr:colOff>892090</xdr:colOff>
      <xdr:row>65</xdr:row>
      <xdr:rowOff>160682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7924800"/>
          <a:ext cx="6340390" cy="32372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shareteam2.na.xom.com/Users/RTMELAN/AppData/Local/Microsoft/Windows/Temporary%20Internet%20Files/Content.Outlook/I2N07SYD/FES%20BSC%202012%20Initiative%20Tab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s"/>
      <sheetName val="FES Assessment"/>
      <sheetName val="AMR BSC"/>
      <sheetName val="Plans - US EAST"/>
      <sheetName val="Ind Flag - Ind Grease"/>
      <sheetName val="SAPBEXqueries"/>
      <sheetName val="SAPBEXfilters"/>
      <sheetName val="Queries"/>
      <sheetName val="US West - BSC"/>
      <sheetName val="Plans - US WEST"/>
      <sheetName val="Plans - AS"/>
      <sheetName val="Plans - Mexico"/>
      <sheetName val="Plans - Canada"/>
      <sheetName val="Initiatives"/>
    </sheetNames>
    <sheetDataSet>
      <sheetData sheetId="0"/>
      <sheetData sheetId="1"/>
      <sheetData sheetId="2">
        <row r="27">
          <cell r="G27" t="e">
            <v>#REF!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P24"/>
  <sheetViews>
    <sheetView zoomScale="75" zoomScaleNormal="75" zoomScaleSheetLayoutView="75" zoomScalePageLayoutView="75" workbookViewId="0">
      <pane xSplit="4" ySplit="3" topLeftCell="E4" activePane="bottomRight" state="frozen"/>
      <selection activeCell="B56" sqref="B56"/>
      <selection pane="topRight" activeCell="B56" sqref="B56"/>
      <selection pane="bottomLeft" activeCell="B56" sqref="B56"/>
      <selection pane="bottomRight" activeCell="P10" sqref="P10"/>
    </sheetView>
  </sheetViews>
  <sheetFormatPr baseColWidth="10" defaultColWidth="9.1640625" defaultRowHeight="12" x14ac:dyDescent="0"/>
  <cols>
    <col min="1" max="1" width="1.6640625" style="1" customWidth="1"/>
    <col min="2" max="2" width="12.6640625" style="6" customWidth="1"/>
    <col min="3" max="3" width="24" style="6" customWidth="1"/>
    <col min="4" max="4" width="38.33203125" style="6" customWidth="1"/>
    <col min="5" max="5" width="6.5" style="6" customWidth="1"/>
    <col min="6" max="6" width="25" style="6" customWidth="1"/>
    <col min="7" max="7" width="10.1640625" style="6" bestFit="1" customWidth="1"/>
    <col min="8" max="8" width="6.5" style="6" bestFit="1" customWidth="1"/>
    <col min="9" max="11" width="8.1640625" style="6" customWidth="1"/>
    <col min="12" max="12" width="9.5" style="6" customWidth="1"/>
    <col min="13" max="13" width="8.6640625" style="6" customWidth="1"/>
    <col min="14" max="16384" width="9.1640625" style="1"/>
  </cols>
  <sheetData>
    <row r="1" spans="1:16" ht="16" thickBot="1">
      <c r="A1" s="2"/>
      <c r="B1" s="4" t="s">
        <v>24</v>
      </c>
      <c r="C1" s="3"/>
      <c r="D1" s="3"/>
      <c r="E1" s="3"/>
      <c r="F1" s="5"/>
      <c r="G1" s="5" t="s">
        <v>55</v>
      </c>
      <c r="H1" s="60">
        <v>2013</v>
      </c>
      <c r="I1" s="5"/>
      <c r="J1" s="5"/>
      <c r="K1" s="5"/>
      <c r="L1" s="8"/>
      <c r="M1" s="7"/>
      <c r="P1" s="1">
        <f ca="1">P2-1</f>
        <v>2017</v>
      </c>
    </row>
    <row r="2" spans="1:16" ht="13" thickBot="1">
      <c r="A2" s="2"/>
      <c r="B2" s="9"/>
      <c r="C2" s="10" t="str">
        <f>Perf!C2</f>
        <v>2Q13</v>
      </c>
      <c r="D2" s="3"/>
      <c r="E2" s="3"/>
      <c r="F2" s="5"/>
      <c r="G2" s="5"/>
      <c r="H2" s="34">
        <v>1</v>
      </c>
      <c r="I2" s="34">
        <v>2</v>
      </c>
      <c r="J2" s="34">
        <v>3</v>
      </c>
      <c r="K2" s="34">
        <v>4</v>
      </c>
      <c r="L2" s="7"/>
      <c r="M2" s="7"/>
      <c r="P2" s="1">
        <f ca="1">YEAR(TODAY())</f>
        <v>2018</v>
      </c>
    </row>
    <row r="3" spans="1:16" ht="38.25" customHeight="1" thickBot="1">
      <c r="B3" s="11" t="s">
        <v>23</v>
      </c>
      <c r="C3" s="12" t="s">
        <v>20</v>
      </c>
      <c r="D3" s="42" t="s">
        <v>21</v>
      </c>
      <c r="E3" s="43" t="s">
        <v>22</v>
      </c>
      <c r="F3" s="43" t="s">
        <v>25</v>
      </c>
      <c r="G3" s="44" t="str">
        <f>$H$1 &amp; " FY Plan"</f>
        <v>2013 FY Plan</v>
      </c>
      <c r="H3" s="13" t="str">
        <f>"1Q" &amp; RIGHT($H$1,2)</f>
        <v>1Q13</v>
      </c>
      <c r="I3" s="13" t="str">
        <f>"2Q" &amp; RIGHT($H$1,2)</f>
        <v>2Q13</v>
      </c>
      <c r="J3" s="13" t="str">
        <f>"3Q" &amp; RIGHT($H$1,2)</f>
        <v>3Q13</v>
      </c>
      <c r="K3" s="13" t="str">
        <f>"4Q" &amp; RIGHT($H$1,2)</f>
        <v>4Q13</v>
      </c>
      <c r="L3" s="45" t="s">
        <v>30</v>
      </c>
      <c r="M3" s="46" t="s">
        <v>4</v>
      </c>
      <c r="P3" s="1">
        <f ca="1">P2+1</f>
        <v>2019</v>
      </c>
    </row>
    <row r="4" spans="1:16" ht="17.25" customHeight="1">
      <c r="B4" s="180" t="s">
        <v>0</v>
      </c>
      <c r="C4" s="182" t="s">
        <v>42</v>
      </c>
      <c r="D4" s="16" t="s">
        <v>37</v>
      </c>
      <c r="E4" s="17" t="s">
        <v>1</v>
      </c>
      <c r="F4" s="16" t="s">
        <v>28</v>
      </c>
      <c r="G4" s="24">
        <f>Perf!G5</f>
        <v>0</v>
      </c>
      <c r="H4" s="36">
        <f>G4/4</f>
        <v>0</v>
      </c>
      <c r="I4" s="36">
        <f>$G4/4</f>
        <v>0</v>
      </c>
      <c r="J4" s="36">
        <f>$G4/4</f>
        <v>0</v>
      </c>
      <c r="K4" s="36">
        <f>$G4/4</f>
        <v>0</v>
      </c>
      <c r="L4" s="18">
        <f>Perf!L5</f>
        <v>0</v>
      </c>
      <c r="M4" s="24">
        <f>IF($C$2=H3,H4,IF($C$2=I3,SUM(H4:I4),IF($C$2=J3,SUM(H4:J4),IF($C$2=K3,SUM(H4:K4),""))))</f>
        <v>0</v>
      </c>
    </row>
    <row r="5" spans="1:16" ht="17.25" customHeight="1">
      <c r="B5" s="181"/>
      <c r="C5" s="183"/>
      <c r="D5" s="19" t="s">
        <v>15</v>
      </c>
      <c r="E5" s="17" t="s">
        <v>1</v>
      </c>
      <c r="F5" s="16" t="s">
        <v>13</v>
      </c>
      <c r="G5" s="24">
        <f>Perf!G6</f>
        <v>0</v>
      </c>
      <c r="H5" s="36">
        <f>$G5/4</f>
        <v>0</v>
      </c>
      <c r="I5" s="36">
        <f t="shared" ref="I5:K8" si="0">$G5/4</f>
        <v>0</v>
      </c>
      <c r="J5" s="36">
        <f t="shared" si="0"/>
        <v>0</v>
      </c>
      <c r="K5" s="36">
        <f t="shared" si="0"/>
        <v>0</v>
      </c>
      <c r="L5" s="18">
        <f>Perf!L6</f>
        <v>0</v>
      </c>
      <c r="M5" s="28">
        <f>IF($C$2=H3,H5,IF($C$2=I3,SUM(H5:I5),IF($C$2=J3,SUM(H5:J5),IF($C$2=K3,SUM(H5:K5),""))))</f>
        <v>0</v>
      </c>
    </row>
    <row r="6" spans="1:16" ht="17.25" customHeight="1">
      <c r="B6" s="181"/>
      <c r="C6" s="183"/>
      <c r="D6" s="16" t="s">
        <v>17</v>
      </c>
      <c r="E6" s="17" t="s">
        <v>1</v>
      </c>
      <c r="F6" s="16" t="s">
        <v>13</v>
      </c>
      <c r="G6" s="24" t="e">
        <f>Perf!#REF!</f>
        <v>#REF!</v>
      </c>
      <c r="H6" s="36" t="e">
        <f>$G6/4</f>
        <v>#REF!</v>
      </c>
      <c r="I6" s="36" t="e">
        <f t="shared" si="0"/>
        <v>#REF!</v>
      </c>
      <c r="J6" s="36" t="e">
        <f t="shared" si="0"/>
        <v>#REF!</v>
      </c>
      <c r="K6" s="36" t="e">
        <f t="shared" si="0"/>
        <v>#REF!</v>
      </c>
      <c r="L6" s="18" t="e">
        <f>Perf!#REF!</f>
        <v>#REF!</v>
      </c>
      <c r="M6" s="24" t="e">
        <f>IF($C$2=H3,H6,IF($C$2=I3,SUM(H6:I6),IF($C$2=J3,SUM(H6:J6),IF($C$2=K3,SUM(H6:K6),""))))</f>
        <v>#REF!</v>
      </c>
    </row>
    <row r="7" spans="1:16" ht="17.25" customHeight="1">
      <c r="B7" s="181"/>
      <c r="C7" s="183"/>
      <c r="D7" s="16" t="s">
        <v>18</v>
      </c>
      <c r="E7" s="17" t="s">
        <v>1</v>
      </c>
      <c r="F7" s="16" t="s">
        <v>13</v>
      </c>
      <c r="G7" s="24" t="e">
        <f>Perf!#REF!</f>
        <v>#REF!</v>
      </c>
      <c r="H7" s="36" t="e">
        <f>$G7/4</f>
        <v>#REF!</v>
      </c>
      <c r="I7" s="36" t="e">
        <f t="shared" si="0"/>
        <v>#REF!</v>
      </c>
      <c r="J7" s="36" t="e">
        <f t="shared" si="0"/>
        <v>#REF!</v>
      </c>
      <c r="K7" s="36" t="e">
        <f t="shared" si="0"/>
        <v>#REF!</v>
      </c>
      <c r="L7" s="18" t="e">
        <f>Perf!#REF!</f>
        <v>#REF!</v>
      </c>
      <c r="M7" s="24" t="e">
        <f>IF($C$2=H3,H7,IF($C$2=I3,SUM(H7:I7),IF($C$2=J3,SUM(H7:J7),IF($C$2=K3,SUM(H7:K7),""))))</f>
        <v>#REF!</v>
      </c>
    </row>
    <row r="8" spans="1:16" ht="17.25" customHeight="1">
      <c r="B8" s="181"/>
      <c r="C8" s="183"/>
      <c r="D8" s="16" t="s">
        <v>8</v>
      </c>
      <c r="E8" s="17" t="s">
        <v>1</v>
      </c>
      <c r="F8" s="16" t="s">
        <v>10</v>
      </c>
      <c r="G8" s="24" t="e">
        <f>Perf!#REF!</f>
        <v>#REF!</v>
      </c>
      <c r="H8" s="36" t="e">
        <f>$G8/4</f>
        <v>#REF!</v>
      </c>
      <c r="I8" s="36" t="e">
        <f t="shared" si="0"/>
        <v>#REF!</v>
      </c>
      <c r="J8" s="36" t="e">
        <f t="shared" si="0"/>
        <v>#REF!</v>
      </c>
      <c r="K8" s="36" t="e">
        <f t="shared" si="0"/>
        <v>#REF!</v>
      </c>
      <c r="L8" s="18" t="e">
        <f>Perf!#REF!</f>
        <v>#REF!</v>
      </c>
      <c r="M8" s="28" t="e">
        <f>IF($C$2=H3,H8,IF($C$2=I3,SUM(H8:I8),IF($C$2=J3,SUM(H8:J8),IF($C$2=K3,SUM(H8:K8),""))))</f>
        <v>#REF!</v>
      </c>
    </row>
    <row r="9" spans="1:16" ht="17.25" customHeight="1">
      <c r="B9" s="181"/>
      <c r="C9" s="183"/>
      <c r="D9" s="19" t="s">
        <v>38</v>
      </c>
      <c r="E9" s="18" t="s">
        <v>1</v>
      </c>
      <c r="F9" s="19" t="s">
        <v>29</v>
      </c>
      <c r="G9" s="24" t="e">
        <f>Perf!#REF!</f>
        <v>#REF!</v>
      </c>
      <c r="H9" s="36" t="s">
        <v>31</v>
      </c>
      <c r="I9" s="36" t="s">
        <v>31</v>
      </c>
      <c r="J9" s="36" t="s">
        <v>31</v>
      </c>
      <c r="K9" s="36" t="s">
        <v>31</v>
      </c>
      <c r="L9" s="24" t="e">
        <f>Perf!#REF!</f>
        <v>#REF!</v>
      </c>
      <c r="M9" s="28" t="e">
        <f>IF(G9="Memo","N/A",IF(L9="sum",SUMPRODUCT((H$2:K$2&lt;=MONTH($C$2))*(H9:K9)),IF(OR(L9="latest",L9="arith avg"),G9,IF(OR(L9="cum-0",L9="cum-PY"),SUMPRODUCT((H$2:K$2=MONTH($C$2))*(H9:K9)),"Manual"))))</f>
        <v>#REF!</v>
      </c>
    </row>
    <row r="10" spans="1:16" ht="17.25" customHeight="1">
      <c r="B10" s="181"/>
      <c r="C10" s="183"/>
      <c r="D10" s="19" t="s">
        <v>52</v>
      </c>
      <c r="E10" s="18" t="s">
        <v>1</v>
      </c>
      <c r="F10" s="19" t="s">
        <v>34</v>
      </c>
      <c r="G10" s="24" t="e">
        <f>Perf!#REF!</f>
        <v>#REF!</v>
      </c>
      <c r="H10" s="36" t="e">
        <f>$G$10/4</f>
        <v>#REF!</v>
      </c>
      <c r="I10" s="36" t="e">
        <f>$G$10/4</f>
        <v>#REF!</v>
      </c>
      <c r="J10" s="36" t="e">
        <f>$G$10/4</f>
        <v>#REF!</v>
      </c>
      <c r="K10" s="36" t="e">
        <f>$G$10/4</f>
        <v>#REF!</v>
      </c>
      <c r="L10" s="32" t="e">
        <f>Perf!#REF!</f>
        <v>#REF!</v>
      </c>
      <c r="M10" s="28" t="e">
        <f>IF($C$2=H3,H10,IF($C$2=I3,SUM(H10:I10),IF($C$2=J3,SUM(H10:J10),IF($C$2=K3,SUM(H10:K10),""))))</f>
        <v>#REF!</v>
      </c>
    </row>
    <row r="11" spans="1:16" ht="17.25" customHeight="1" thickBot="1">
      <c r="B11" s="181"/>
      <c r="C11" s="184"/>
      <c r="D11" s="22" t="s">
        <v>39</v>
      </c>
      <c r="E11" s="21" t="s">
        <v>1</v>
      </c>
      <c r="F11" s="22" t="s">
        <v>32</v>
      </c>
      <c r="G11" s="24" t="e">
        <f>Perf!#REF!</f>
        <v>#REF!</v>
      </c>
      <c r="H11" s="36" t="e">
        <f t="shared" ref="H11:K13" si="1">$G11/4</f>
        <v>#REF!</v>
      </c>
      <c r="I11" s="36" t="e">
        <f t="shared" si="1"/>
        <v>#REF!</v>
      </c>
      <c r="J11" s="36" t="e">
        <f t="shared" si="1"/>
        <v>#REF!</v>
      </c>
      <c r="K11" s="36" t="e">
        <f t="shared" si="1"/>
        <v>#REF!</v>
      </c>
      <c r="L11" s="24" t="e">
        <f>Perf!#REF!</f>
        <v>#REF!</v>
      </c>
      <c r="M11" s="35" t="e">
        <f>IF($C$2=H3,H11,IF($C$2=I3,SUM(H11:I11),IF($C$2=J3,SUM(H11:J11),IF($C$2=K3,SUM(H11:K11),""))))</f>
        <v>#REF!</v>
      </c>
    </row>
    <row r="12" spans="1:16" ht="24">
      <c r="B12" s="190" t="s">
        <v>26</v>
      </c>
      <c r="C12" s="185" t="s">
        <v>3</v>
      </c>
      <c r="D12" s="20" t="s">
        <v>49</v>
      </c>
      <c r="E12" s="23" t="s">
        <v>1</v>
      </c>
      <c r="F12" s="16" t="s">
        <v>11</v>
      </c>
      <c r="G12" s="24">
        <f>Perf!G7</f>
        <v>0</v>
      </c>
      <c r="H12" s="36">
        <f t="shared" si="1"/>
        <v>0</v>
      </c>
      <c r="I12" s="36">
        <f t="shared" si="1"/>
        <v>0</v>
      </c>
      <c r="J12" s="36">
        <f t="shared" si="1"/>
        <v>0</v>
      </c>
      <c r="K12" s="36">
        <f t="shared" si="1"/>
        <v>0</v>
      </c>
      <c r="L12" s="18">
        <f>Perf!L7</f>
        <v>0</v>
      </c>
      <c r="M12" s="28">
        <f>IF($C$2=H3,H12,IF($C$2=I3,SUM(H12:I12),IF($C$2=J3,SUM(H12:J12),IF($C$2=K3,SUM(H12:K12),""))))</f>
        <v>0</v>
      </c>
    </row>
    <row r="13" spans="1:16" ht="17.25" customHeight="1">
      <c r="B13" s="191"/>
      <c r="C13" s="186"/>
      <c r="D13" s="33" t="s">
        <v>48</v>
      </c>
      <c r="E13" s="23" t="s">
        <v>1</v>
      </c>
      <c r="F13" s="26" t="s">
        <v>36</v>
      </c>
      <c r="G13" s="24" t="e">
        <f>Perf!#REF!</f>
        <v>#REF!</v>
      </c>
      <c r="H13" s="47" t="e">
        <f t="shared" si="1"/>
        <v>#REF!</v>
      </c>
      <c r="I13" s="47" t="e">
        <f t="shared" si="1"/>
        <v>#REF!</v>
      </c>
      <c r="J13" s="47" t="e">
        <f t="shared" si="1"/>
        <v>#REF!</v>
      </c>
      <c r="K13" s="47" t="e">
        <f t="shared" si="1"/>
        <v>#REF!</v>
      </c>
      <c r="L13" s="32" t="e">
        <f>Perf!#REF!</f>
        <v>#REF!</v>
      </c>
      <c r="M13" s="48" t="e">
        <f>IF($C$2=H3,H13,IF($C$2=I3,SUM(H13:I13),IF($C$2=J3,SUM(H13:J13),IF($C$2=K3,SUM(H13:K13),""))))</f>
        <v>#REF!</v>
      </c>
    </row>
    <row r="14" spans="1:16" ht="17.25" customHeight="1">
      <c r="B14" s="191"/>
      <c r="C14" s="186"/>
      <c r="D14" s="20" t="s">
        <v>43</v>
      </c>
      <c r="E14" s="17" t="s">
        <v>1</v>
      </c>
      <c r="F14" s="26" t="s">
        <v>36</v>
      </c>
      <c r="G14" s="24" t="e">
        <f>Perf!#REF!</f>
        <v>#REF!</v>
      </c>
      <c r="H14" s="47" t="e">
        <f>$G$14</f>
        <v>#REF!</v>
      </c>
      <c r="I14" s="47" t="e">
        <f>$G$14</f>
        <v>#REF!</v>
      </c>
      <c r="J14" s="47" t="e">
        <f>$G$14</f>
        <v>#REF!</v>
      </c>
      <c r="K14" s="47" t="e">
        <f>$G$14</f>
        <v>#REF!</v>
      </c>
      <c r="L14" s="32" t="e">
        <f>Perf!#REF!</f>
        <v>#REF!</v>
      </c>
      <c r="M14" s="48" t="e">
        <f>IF($C$2=H3,H14,IF($C$2=I3,I14,IF($C$2=J3,J14,IF($C$2=K3,K14,""))))</f>
        <v>#REF!</v>
      </c>
    </row>
    <row r="15" spans="1:16" ht="17.25" customHeight="1">
      <c r="B15" s="191"/>
      <c r="C15" s="186"/>
      <c r="D15" s="19" t="s">
        <v>40</v>
      </c>
      <c r="E15" s="17" t="s">
        <v>1</v>
      </c>
      <c r="F15" s="26" t="s">
        <v>14</v>
      </c>
      <c r="G15" s="24" t="e">
        <f>Perf!#REF!</f>
        <v>#REF!</v>
      </c>
      <c r="H15" s="49">
        <v>0.1</v>
      </c>
      <c r="I15" s="49">
        <v>0.2</v>
      </c>
      <c r="J15" s="49">
        <v>0.3</v>
      </c>
      <c r="K15" s="49">
        <v>0.4</v>
      </c>
      <c r="L15" s="32" t="e">
        <f>Perf!#REF!</f>
        <v>#REF!</v>
      </c>
      <c r="M15" s="54">
        <f>IF($C$2=H3,H15,IF($C$2=I3,SUM(H15:I15),IF($C$2=J3,SUM(H15:J15),IF($C$2=K3,SUM(H15:K15),""))))</f>
        <v>0.30000000000000004</v>
      </c>
    </row>
    <row r="16" spans="1:16" ht="24">
      <c r="B16" s="191"/>
      <c r="C16" s="186"/>
      <c r="D16" s="50" t="s">
        <v>54</v>
      </c>
      <c r="E16" s="17"/>
      <c r="F16" s="26"/>
      <c r="G16" s="24" t="e">
        <f>Perf!#REF!</f>
        <v>#REF!</v>
      </c>
      <c r="H16" s="49">
        <v>0.1</v>
      </c>
      <c r="I16" s="49">
        <v>0.2</v>
      </c>
      <c r="J16" s="49">
        <v>0.3</v>
      </c>
      <c r="K16" s="49">
        <v>0.4</v>
      </c>
      <c r="L16" s="32" t="e">
        <f>Perf!#REF!</f>
        <v>#REF!</v>
      </c>
      <c r="M16" s="54">
        <f>IF($C$2=H3,H16,IF($C$2=I3,SUM(H16:I16),IF($C$2=J3,SUM(H16:J16),IF($C$2=K3,SUM(H16:K16),""))))</f>
        <v>0.30000000000000004</v>
      </c>
    </row>
    <row r="17" spans="2:13" ht="17.25" customHeight="1">
      <c r="B17" s="191"/>
      <c r="C17" s="186"/>
      <c r="D17" s="19" t="s">
        <v>51</v>
      </c>
      <c r="E17" s="17" t="s">
        <v>1</v>
      </c>
      <c r="F17" s="16" t="s">
        <v>12</v>
      </c>
      <c r="G17" s="24" t="e">
        <f>Perf!#REF!</f>
        <v>#REF!</v>
      </c>
      <c r="H17" s="49">
        <v>0.1</v>
      </c>
      <c r="I17" s="49">
        <v>0.2</v>
      </c>
      <c r="J17" s="49">
        <v>0.3</v>
      </c>
      <c r="K17" s="49">
        <v>0.4</v>
      </c>
      <c r="L17" s="30" t="e">
        <f>Perf!#REF!</f>
        <v>#REF!</v>
      </c>
      <c r="M17" s="54">
        <f>IF($C$2=H3,H17,IF($C$2=I3,SUM(H17:I17),IF($C$2=J3,SUM(H17:J17),IF($C$2=K3,SUM(H17:K17),""))))</f>
        <v>0.30000000000000004</v>
      </c>
    </row>
    <row r="18" spans="2:13" ht="17.25" customHeight="1">
      <c r="B18" s="191"/>
      <c r="C18" s="186"/>
      <c r="D18" s="19" t="s">
        <v>45</v>
      </c>
      <c r="E18" s="17" t="s">
        <v>1</v>
      </c>
      <c r="F18" s="19" t="s">
        <v>33</v>
      </c>
      <c r="G18" s="24" t="e">
        <f>Perf!#REF!</f>
        <v>#REF!</v>
      </c>
      <c r="H18" s="36" t="s">
        <v>31</v>
      </c>
      <c r="I18" s="36" t="s">
        <v>31</v>
      </c>
      <c r="J18" s="36" t="s">
        <v>31</v>
      </c>
      <c r="K18" s="36" t="s">
        <v>31</v>
      </c>
      <c r="L18" s="29" t="e">
        <f>Perf!#REF!</f>
        <v>#REF!</v>
      </c>
      <c r="M18" s="28" t="e">
        <f>IF(G18="Memo","N/A",IF(L18="sum",SUMPRODUCT((H$2:K$2&lt;=MONTH($C$2))*(H18:K18)),IF(OR(L18="latest",L18="arith avg"),G18,IF(OR(L18="cum-0",L18="cum-PY"),SUMPRODUCT((H$2:K$2=MONTH($C$2))*(H18:K18)),"Manual"))))</f>
        <v>#REF!</v>
      </c>
    </row>
    <row r="19" spans="2:13" ht="17.25" customHeight="1">
      <c r="B19" s="191"/>
      <c r="C19" s="186"/>
      <c r="D19" s="19" t="s">
        <v>41</v>
      </c>
      <c r="E19" s="17" t="s">
        <v>1</v>
      </c>
      <c r="F19" s="19" t="s">
        <v>35</v>
      </c>
      <c r="G19" s="24" t="e">
        <f>Perf!#REF!</f>
        <v>#REF!</v>
      </c>
      <c r="H19" s="36" t="e">
        <f t="shared" ref="H19:K24" si="2">$G19/4</f>
        <v>#REF!</v>
      </c>
      <c r="I19" s="36" t="e">
        <f t="shared" si="2"/>
        <v>#REF!</v>
      </c>
      <c r="J19" s="36" t="e">
        <f t="shared" si="2"/>
        <v>#REF!</v>
      </c>
      <c r="K19" s="36" t="e">
        <f t="shared" si="2"/>
        <v>#REF!</v>
      </c>
      <c r="L19" s="29" t="e">
        <f>Perf!#REF!</f>
        <v>#REF!</v>
      </c>
      <c r="M19" s="28" t="e">
        <f>IF($C$2=H3,H19,IF($C$2=I3,SUM(H19:I19),IF($C$2=J3,SUM(H19:J19),IF($C$2=K3,SUM(H19:K19),""))))</f>
        <v>#REF!</v>
      </c>
    </row>
    <row r="20" spans="2:13" ht="17.25" customHeight="1" thickBot="1">
      <c r="B20" s="191"/>
      <c r="C20" s="187"/>
      <c r="D20" s="19" t="s">
        <v>46</v>
      </c>
      <c r="E20" s="17" t="s">
        <v>1</v>
      </c>
      <c r="F20" s="19" t="s">
        <v>27</v>
      </c>
      <c r="G20" s="24" t="e">
        <f>Perf!#REF!</f>
        <v>#REF!</v>
      </c>
      <c r="H20" s="36" t="e">
        <f t="shared" si="2"/>
        <v>#REF!</v>
      </c>
      <c r="I20" s="36" t="e">
        <f t="shared" si="2"/>
        <v>#REF!</v>
      </c>
      <c r="J20" s="36" t="e">
        <f t="shared" si="2"/>
        <v>#REF!</v>
      </c>
      <c r="K20" s="36" t="e">
        <f t="shared" si="2"/>
        <v>#REF!</v>
      </c>
      <c r="L20" s="29" t="e">
        <f>Perf!#REF!</f>
        <v>#REF!</v>
      </c>
      <c r="M20" s="28" t="e">
        <f>IF($C$2=H3,H20,IF($C$2=I3,SUM(H20:I20),IF($C$2=J3,SUM(H20:J20),IF($C$2=K3,SUM(H20:K20),""))))</f>
        <v>#REF!</v>
      </c>
    </row>
    <row r="21" spans="2:13" ht="17.25" customHeight="1" thickBot="1">
      <c r="B21" s="192"/>
      <c r="C21" s="39" t="s">
        <v>16</v>
      </c>
      <c r="D21" s="19" t="s">
        <v>50</v>
      </c>
      <c r="E21" s="17" t="s">
        <v>1</v>
      </c>
      <c r="F21" s="19" t="s">
        <v>27</v>
      </c>
      <c r="G21" s="24" t="e">
        <f>Perf!#REF!</f>
        <v>#REF!</v>
      </c>
      <c r="H21" s="36" t="e">
        <f t="shared" si="2"/>
        <v>#REF!</v>
      </c>
      <c r="I21" s="36" t="e">
        <f t="shared" si="2"/>
        <v>#REF!</v>
      </c>
      <c r="J21" s="36" t="e">
        <f t="shared" si="2"/>
        <v>#REF!</v>
      </c>
      <c r="K21" s="36" t="e">
        <f t="shared" si="2"/>
        <v>#REF!</v>
      </c>
      <c r="L21" s="29" t="e">
        <f>Perf!#REF!</f>
        <v>#REF!</v>
      </c>
      <c r="M21" s="28" t="e">
        <f>IF($C$2=H3,H21,IF($C$2=I3,SUM(H21:I21),IF($C$2=J3,SUM(H21:J21),IF($C$2=K3,SUM(H21:K21),""))))</f>
        <v>#REF!</v>
      </c>
    </row>
    <row r="22" spans="2:13" ht="44.25" customHeight="1">
      <c r="B22" s="51" t="s">
        <v>5</v>
      </c>
      <c r="C22" s="38" t="s">
        <v>6</v>
      </c>
      <c r="D22" s="16" t="s">
        <v>44</v>
      </c>
      <c r="E22" s="17" t="s">
        <v>1</v>
      </c>
      <c r="F22" s="19"/>
      <c r="G22" s="24" t="e">
        <f>Perf!#REF!</f>
        <v>#REF!</v>
      </c>
      <c r="H22" s="36" t="e">
        <f t="shared" si="2"/>
        <v>#REF!</v>
      </c>
      <c r="I22" s="36" t="e">
        <f t="shared" si="2"/>
        <v>#REF!</v>
      </c>
      <c r="J22" s="36" t="e">
        <f t="shared" si="2"/>
        <v>#REF!</v>
      </c>
      <c r="K22" s="36" t="e">
        <f t="shared" si="2"/>
        <v>#REF!</v>
      </c>
      <c r="L22" s="29" t="e">
        <f>Perf!#REF!</f>
        <v>#REF!</v>
      </c>
      <c r="M22" s="28" t="e">
        <f>IF($C$2=H3,H22,IF($C$2=I3,SUM(H22:I22),IF($C$2=J3,SUM(H22:J22),IF($C$2=K3,SUM(H22:K22),""))))</f>
        <v>#REF!</v>
      </c>
    </row>
    <row r="23" spans="2:13" ht="26.25" customHeight="1">
      <c r="B23" s="188" t="s">
        <v>19</v>
      </c>
      <c r="C23" s="178" t="s">
        <v>9</v>
      </c>
      <c r="D23" s="16" t="s">
        <v>7</v>
      </c>
      <c r="E23" s="17" t="s">
        <v>2</v>
      </c>
      <c r="F23" s="16" t="s">
        <v>11</v>
      </c>
      <c r="G23" s="40" t="e">
        <f>Perf!#REF!</f>
        <v>#REF!</v>
      </c>
      <c r="H23" s="55">
        <v>0.25</v>
      </c>
      <c r="I23" s="55">
        <v>0.25</v>
      </c>
      <c r="J23" s="55">
        <v>0.25</v>
      </c>
      <c r="K23" s="55">
        <v>0.25</v>
      </c>
      <c r="L23" s="30" t="e">
        <f>Perf!#REF!</f>
        <v>#REF!</v>
      </c>
      <c r="M23" s="41">
        <f>IF($C$2=H3,H23,IF($C$2=I3,SUM(H23:I23),IF($C$2=J3,SUM(H23:J23),IF($C$2=K3,SUM(H23:K23),""))))</f>
        <v>0.5</v>
      </c>
    </row>
    <row r="24" spans="2:13" ht="25.5" customHeight="1">
      <c r="B24" s="189"/>
      <c r="C24" s="179"/>
      <c r="D24" s="16" t="s">
        <v>47</v>
      </c>
      <c r="E24" s="15"/>
      <c r="F24" s="14"/>
      <c r="G24" s="31" t="e">
        <f>Perf!#REF!</f>
        <v>#REF!</v>
      </c>
      <c r="H24" s="56" t="e">
        <f t="shared" si="2"/>
        <v>#REF!</v>
      </c>
      <c r="I24" s="56" t="e">
        <f t="shared" si="2"/>
        <v>#REF!</v>
      </c>
      <c r="J24" s="56" t="e">
        <f t="shared" si="2"/>
        <v>#REF!</v>
      </c>
      <c r="K24" s="56" t="e">
        <f t="shared" si="2"/>
        <v>#REF!</v>
      </c>
      <c r="L24" s="53" t="e">
        <f>Perf!#REF!</f>
        <v>#REF!</v>
      </c>
      <c r="M24" s="52" t="e">
        <f>IF($C$2=H3,H24,IF($C$2=I3,SUM(H24:I24),IF($C$2=J3,SUM(H24:J24),IF($C$2=K3,SUM(H24:K24),""))))</f>
        <v>#REF!</v>
      </c>
    </row>
  </sheetData>
  <mergeCells count="6">
    <mergeCell ref="C23:C24"/>
    <mergeCell ref="B4:B11"/>
    <mergeCell ref="C4:C11"/>
    <mergeCell ref="C12:C20"/>
    <mergeCell ref="B23:B24"/>
    <mergeCell ref="B12:B21"/>
  </mergeCells>
  <phoneticPr fontId="8" type="noConversion"/>
  <conditionalFormatting sqref="M4:M24">
    <cfRule type="cellIs" dxfId="0" priority="1" stopIfTrue="1" operator="equal">
      <formula>"Manual"</formula>
    </cfRule>
  </conditionalFormatting>
  <dataValidations count="2">
    <dataValidation type="list" showInputMessage="1" showErrorMessage="1" errorTitle="Select Month" error="Please click on the month from this drop-down list." promptTitle="Month" prompt="Please select month from this drop-down list." sqref="M2">
      <formula1>#REF!</formula1>
    </dataValidation>
    <dataValidation type="list" allowBlank="1" showInputMessage="1" showErrorMessage="1" sqref="H1">
      <formula1>$P$1:$P$3</formula1>
    </dataValidation>
  </dataValidations>
  <printOptions horizontalCentered="1"/>
  <pageMargins left="0.5" right="0.5" top="0.5" bottom="0.5" header="0.5" footer="0.5"/>
  <pageSetup scale="36" fitToHeight="2" orientation="landscape"/>
  <headerFooter alignWithMargins="0"/>
  <colBreaks count="1" manualBreakCount="1">
    <brk id="8" max="103" man="1"/>
  </colBreaks>
  <ignoredErrors>
    <ignoredError sqref="G3:K3" unlockedFormula="1"/>
  </ignoredError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BS33"/>
  <sheetViews>
    <sheetView showGridLines="0" tabSelected="1" zoomScale="70" zoomScaleNormal="70" zoomScaleSheetLayoutView="50" zoomScalePageLayoutView="70" workbookViewId="0">
      <selection activeCell="D27" sqref="D27"/>
    </sheetView>
  </sheetViews>
  <sheetFormatPr baseColWidth="10" defaultColWidth="9.1640625" defaultRowHeight="12" x14ac:dyDescent="0"/>
  <cols>
    <col min="1" max="1" width="0.83203125" style="6" customWidth="1"/>
    <col min="2" max="2" width="9.6640625" style="6" bestFit="1" customWidth="1"/>
    <col min="3" max="3" width="29.5" style="6" customWidth="1"/>
    <col min="4" max="4" width="48.1640625" style="6" customWidth="1"/>
    <col min="5" max="5" width="12.5" style="6" customWidth="1"/>
    <col min="6" max="6" width="13.33203125" style="6" customWidth="1"/>
    <col min="7" max="7" width="13.6640625" style="6" customWidth="1"/>
    <col min="8" max="8" width="12.83203125" style="6" customWidth="1"/>
    <col min="9" max="9" width="12.6640625" style="6" customWidth="1"/>
    <col min="10" max="10" width="13.33203125" style="27" customWidth="1"/>
    <col min="11" max="11" width="12.5" style="6" customWidth="1"/>
    <col min="12" max="12" width="11.83203125" style="6" customWidth="1"/>
    <col min="13" max="13" width="13.33203125" style="6" customWidth="1"/>
    <col min="14" max="68" width="9.1640625" style="6"/>
    <col min="69" max="69" width="11.33203125" style="6" customWidth="1"/>
    <col min="70" max="70" width="11.1640625" style="6" customWidth="1"/>
    <col min="71" max="71" width="12.5" style="6" customWidth="1"/>
    <col min="72" max="16384" width="9.1640625" style="6"/>
  </cols>
  <sheetData>
    <row r="1" spans="1:71" ht="14.25" customHeight="1" thickBot="1">
      <c r="A1" s="3"/>
      <c r="C1" s="72" t="s">
        <v>53</v>
      </c>
      <c r="D1" s="72" t="s">
        <v>58</v>
      </c>
      <c r="E1" s="72"/>
      <c r="F1" s="72"/>
      <c r="G1" s="72"/>
      <c r="H1" s="72"/>
      <c r="I1" s="72"/>
      <c r="J1" s="72"/>
      <c r="K1" s="72"/>
      <c r="L1" s="72"/>
      <c r="M1" s="72"/>
    </row>
    <row r="2" spans="1:71" ht="14" hidden="1" thickTop="1" thickBot="1">
      <c r="A2" s="3"/>
      <c r="B2" s="9" t="s">
        <v>56</v>
      </c>
      <c r="C2" s="73" t="s">
        <v>57</v>
      </c>
      <c r="D2" s="3"/>
      <c r="E2" s="5"/>
      <c r="F2" s="5"/>
      <c r="G2" s="5"/>
      <c r="H2" s="7"/>
      <c r="I2" s="7"/>
      <c r="J2" s="57"/>
      <c r="K2" s="7"/>
      <c r="L2" s="7"/>
      <c r="M2" s="7"/>
    </row>
    <row r="3" spans="1:71" ht="64.5" customHeight="1" thickTop="1" thickBot="1">
      <c r="C3" s="63" t="s">
        <v>20</v>
      </c>
      <c r="D3" s="63" t="s">
        <v>21</v>
      </c>
      <c r="E3" s="193" t="s">
        <v>76</v>
      </c>
      <c r="F3" s="194"/>
      <c r="G3" s="195"/>
      <c r="H3" s="193" t="s">
        <v>77</v>
      </c>
      <c r="I3" s="194"/>
      <c r="J3" s="195"/>
      <c r="K3" s="193" t="s">
        <v>78</v>
      </c>
      <c r="L3" s="194"/>
      <c r="M3" s="195"/>
    </row>
    <row r="4" spans="1:71" ht="64.5" customHeight="1" thickBot="1">
      <c r="C4" s="75"/>
      <c r="D4" s="75"/>
      <c r="E4" s="76" t="s">
        <v>73</v>
      </c>
      <c r="F4" s="75" t="s">
        <v>74</v>
      </c>
      <c r="G4" s="77" t="s">
        <v>75</v>
      </c>
      <c r="H4" s="76" t="s">
        <v>73</v>
      </c>
      <c r="I4" s="75" t="s">
        <v>74</v>
      </c>
      <c r="J4" s="77" t="s">
        <v>75</v>
      </c>
      <c r="K4" s="76" t="s">
        <v>73</v>
      </c>
      <c r="L4" s="75" t="s">
        <v>74</v>
      </c>
      <c r="M4" s="77" t="s">
        <v>75</v>
      </c>
    </row>
    <row r="5" spans="1:71">
      <c r="C5" s="196" t="s">
        <v>59</v>
      </c>
      <c r="D5" s="64" t="s">
        <v>114</v>
      </c>
      <c r="E5" s="96"/>
      <c r="F5" s="65"/>
      <c r="G5" s="93"/>
      <c r="H5" s="65"/>
      <c r="I5" s="65"/>
      <c r="J5" s="65"/>
      <c r="K5" s="65"/>
      <c r="L5" s="65"/>
      <c r="M5" s="91"/>
    </row>
    <row r="6" spans="1:71" ht="13" thickBot="1">
      <c r="C6" s="198"/>
      <c r="D6" s="66" t="s">
        <v>115</v>
      </c>
      <c r="E6" s="97"/>
      <c r="F6" s="95"/>
      <c r="G6" s="94"/>
      <c r="H6" s="67"/>
      <c r="I6" s="67"/>
      <c r="J6" s="67"/>
      <c r="K6" s="67"/>
      <c r="L6" s="69"/>
      <c r="M6" s="92"/>
    </row>
    <row r="7" spans="1:71" s="25" customFormat="1">
      <c r="C7" s="196" t="s">
        <v>62</v>
      </c>
      <c r="D7" s="117" t="s">
        <v>116</v>
      </c>
      <c r="E7" s="118"/>
      <c r="F7" s="119"/>
      <c r="G7" s="120"/>
      <c r="H7" s="121"/>
      <c r="I7" s="121"/>
      <c r="J7" s="121"/>
      <c r="K7" s="121"/>
      <c r="L7" s="121"/>
      <c r="M7" s="122"/>
      <c r="BS7" s="37"/>
    </row>
    <row r="8" spans="1:71" s="25" customFormat="1" ht="13" thickBot="1">
      <c r="C8" s="197"/>
      <c r="D8" s="113" t="s">
        <v>117</v>
      </c>
      <c r="E8" s="123"/>
      <c r="F8" s="124"/>
      <c r="G8" s="125"/>
      <c r="H8" s="125"/>
      <c r="I8" s="125"/>
      <c r="J8" s="125"/>
      <c r="K8" s="125"/>
      <c r="L8" s="125"/>
      <c r="M8" s="126"/>
      <c r="BS8" s="37"/>
    </row>
    <row r="9" spans="1:71" s="58" customFormat="1">
      <c r="C9" s="103" t="s">
        <v>60</v>
      </c>
      <c r="D9" s="64" t="s">
        <v>118</v>
      </c>
      <c r="E9" s="98"/>
      <c r="F9" s="78"/>
      <c r="G9" s="79"/>
      <c r="H9" s="79"/>
      <c r="I9" s="79"/>
      <c r="J9" s="79"/>
      <c r="K9" s="79"/>
      <c r="L9" s="79"/>
      <c r="M9" s="80"/>
      <c r="BS9" s="59"/>
    </row>
    <row r="10" spans="1:71" s="58" customFormat="1">
      <c r="C10" s="104"/>
      <c r="D10" s="66" t="s">
        <v>119</v>
      </c>
      <c r="E10" s="99"/>
      <c r="F10" s="71"/>
      <c r="G10" s="70"/>
      <c r="H10" s="70"/>
      <c r="I10" s="70"/>
      <c r="J10" s="70"/>
      <c r="K10" s="70"/>
      <c r="L10" s="70"/>
      <c r="M10" s="81"/>
      <c r="BS10" s="59"/>
    </row>
    <row r="11" spans="1:71" s="58" customFormat="1">
      <c r="C11" s="104"/>
      <c r="D11" s="66" t="s">
        <v>120</v>
      </c>
      <c r="E11" s="99"/>
      <c r="F11" s="71"/>
      <c r="G11" s="70"/>
      <c r="H11" s="70"/>
      <c r="I11" s="70"/>
      <c r="J11" s="70"/>
      <c r="K11" s="70"/>
      <c r="L11" s="70"/>
      <c r="M11" s="81"/>
      <c r="BS11" s="59"/>
    </row>
    <row r="12" spans="1:71" s="58" customFormat="1">
      <c r="C12" s="104"/>
      <c r="D12" s="66" t="s">
        <v>121</v>
      </c>
      <c r="E12" s="99"/>
      <c r="F12" s="71"/>
      <c r="G12" s="70"/>
      <c r="H12" s="70"/>
      <c r="I12" s="70"/>
      <c r="J12" s="70"/>
      <c r="K12" s="70"/>
      <c r="L12" s="70"/>
      <c r="M12" s="81"/>
      <c r="BS12" s="59"/>
    </row>
    <row r="13" spans="1:71" s="58" customFormat="1">
      <c r="C13" s="104"/>
      <c r="D13" s="66" t="s">
        <v>122</v>
      </c>
      <c r="E13" s="99"/>
      <c r="F13" s="71"/>
      <c r="G13" s="70"/>
      <c r="H13" s="70"/>
      <c r="I13" s="70"/>
      <c r="J13" s="70"/>
      <c r="K13" s="70"/>
      <c r="L13" s="70"/>
      <c r="M13" s="81"/>
      <c r="BS13" s="59"/>
    </row>
    <row r="14" spans="1:71" s="58" customFormat="1">
      <c r="C14" s="104"/>
      <c r="D14" s="66" t="s">
        <v>123</v>
      </c>
      <c r="E14" s="99"/>
      <c r="F14" s="71"/>
      <c r="G14" s="70"/>
      <c r="H14" s="70"/>
      <c r="I14" s="70"/>
      <c r="J14" s="70"/>
      <c r="K14" s="70"/>
      <c r="L14" s="70"/>
      <c r="M14" s="81"/>
      <c r="BS14" s="59"/>
    </row>
    <row r="15" spans="1:71" s="58" customFormat="1" ht="13" thickBot="1">
      <c r="C15" s="105"/>
      <c r="D15" s="108" t="s">
        <v>124</v>
      </c>
      <c r="E15" s="100"/>
      <c r="F15" s="85"/>
      <c r="G15" s="86"/>
      <c r="H15" s="86"/>
      <c r="I15" s="86"/>
      <c r="J15" s="86"/>
      <c r="K15" s="86"/>
      <c r="L15" s="86"/>
      <c r="M15" s="87"/>
      <c r="BS15" s="59"/>
    </row>
    <row r="16" spans="1:71" s="58" customFormat="1">
      <c r="C16" s="106" t="s">
        <v>68</v>
      </c>
      <c r="D16" s="64" t="s">
        <v>125</v>
      </c>
      <c r="E16" s="101"/>
      <c r="F16" s="88"/>
      <c r="G16" s="89"/>
      <c r="H16" s="89"/>
      <c r="I16" s="89"/>
      <c r="J16" s="89"/>
      <c r="K16" s="89"/>
      <c r="L16" s="89"/>
      <c r="M16" s="90"/>
      <c r="BS16" s="59"/>
    </row>
    <row r="17" spans="3:71" s="58" customFormat="1">
      <c r="C17" s="104"/>
      <c r="D17" s="66" t="s">
        <v>126</v>
      </c>
      <c r="E17" s="99"/>
      <c r="F17" s="71"/>
      <c r="G17" s="70"/>
      <c r="H17" s="70"/>
      <c r="I17" s="70"/>
      <c r="J17" s="70"/>
      <c r="K17" s="70"/>
      <c r="L17" s="70"/>
      <c r="M17" s="81"/>
      <c r="BS17" s="59"/>
    </row>
    <row r="18" spans="3:71" s="58" customFormat="1">
      <c r="C18" s="104"/>
      <c r="D18" s="66" t="s">
        <v>127</v>
      </c>
      <c r="E18" s="99"/>
      <c r="F18" s="71"/>
      <c r="G18" s="70"/>
      <c r="H18" s="70"/>
      <c r="I18" s="70"/>
      <c r="J18" s="70"/>
      <c r="K18" s="70"/>
      <c r="L18" s="70"/>
      <c r="M18" s="81"/>
      <c r="BS18" s="59"/>
    </row>
    <row r="19" spans="3:71" s="58" customFormat="1" ht="13" thickBot="1">
      <c r="C19" s="107"/>
      <c r="D19" s="68" t="s">
        <v>143</v>
      </c>
      <c r="E19" s="102"/>
      <c r="F19" s="82"/>
      <c r="G19" s="83"/>
      <c r="H19" s="83"/>
      <c r="I19" s="83"/>
      <c r="J19" s="83"/>
      <c r="K19" s="83"/>
      <c r="L19" s="83"/>
      <c r="M19" s="84"/>
      <c r="BS19" s="59"/>
    </row>
    <row r="20" spans="3:71">
      <c r="H20" s="61"/>
      <c r="I20" s="61"/>
      <c r="J20" s="62"/>
    </row>
    <row r="21" spans="3:71" ht="12.75" customHeight="1"/>
    <row r="33" ht="12.75" customHeight="1"/>
  </sheetData>
  <sheetProtection formatCells="0" formatColumns="0"/>
  <mergeCells count="5">
    <mergeCell ref="K3:M3"/>
    <mergeCell ref="C7:C8"/>
    <mergeCell ref="C5:C6"/>
    <mergeCell ref="E3:G3"/>
    <mergeCell ref="H3:J3"/>
  </mergeCells>
  <phoneticPr fontId="8" type="noConversion"/>
  <dataValidations disablePrompts="1" count="1">
    <dataValidation type="list" showInputMessage="1" showErrorMessage="1" errorTitle="Select Month" error="Please click on the month from this drop-down list." promptTitle="Quarter" prompt="Please select Qtr from this drop-down list." sqref="C2">
      <formula1>$H$3:$K$3</formula1>
    </dataValidation>
  </dataValidations>
  <printOptions horizontalCentered="1"/>
  <pageMargins left="0.17" right="0" top="0.26" bottom="0.17" header="0.34" footer="0.21"/>
  <pageSetup scale="16" fitToHeight="2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D23" sqref="D23"/>
    </sheetView>
  </sheetViews>
  <sheetFormatPr baseColWidth="10" defaultColWidth="8.83203125" defaultRowHeight="12" x14ac:dyDescent="0"/>
  <cols>
    <col min="2" max="2" width="34.5" bestFit="1" customWidth="1"/>
    <col min="3" max="3" width="40.1640625" customWidth="1"/>
    <col min="4" max="4" width="36.83203125" customWidth="1"/>
    <col min="5" max="5" width="44.1640625" customWidth="1"/>
  </cols>
  <sheetData>
    <row r="1" spans="2:7">
      <c r="B1" s="109"/>
      <c r="C1" s="110"/>
      <c r="D1" s="111"/>
      <c r="E1" s="112"/>
      <c r="F1" s="109"/>
      <c r="G1" s="109"/>
    </row>
    <row r="2" spans="2:7" ht="24">
      <c r="B2" s="114" t="s">
        <v>61</v>
      </c>
      <c r="C2" s="115" t="s">
        <v>79</v>
      </c>
      <c r="D2" s="115" t="s">
        <v>81</v>
      </c>
      <c r="E2" s="115" t="s">
        <v>80</v>
      </c>
      <c r="F2" s="109"/>
      <c r="G2" s="109"/>
    </row>
    <row r="3" spans="2:7">
      <c r="B3" s="114" t="s">
        <v>105</v>
      </c>
      <c r="C3" s="115" t="s">
        <v>106</v>
      </c>
      <c r="D3" s="115" t="s">
        <v>107</v>
      </c>
      <c r="E3" s="115" t="s">
        <v>82</v>
      </c>
      <c r="F3" s="109"/>
      <c r="G3" s="109"/>
    </row>
    <row r="4" spans="2:7">
      <c r="B4" s="114" t="s">
        <v>102</v>
      </c>
      <c r="C4" s="115" t="s">
        <v>83</v>
      </c>
      <c r="D4" s="115" t="s">
        <v>84</v>
      </c>
      <c r="E4" s="115" t="s">
        <v>85</v>
      </c>
      <c r="F4" s="109"/>
      <c r="G4" s="109"/>
    </row>
    <row r="5" spans="2:7" s="74" customFormat="1">
      <c r="B5" s="114" t="s">
        <v>108</v>
      </c>
      <c r="C5" s="115" t="s">
        <v>103</v>
      </c>
      <c r="D5" s="115"/>
      <c r="E5" s="115" t="s">
        <v>104</v>
      </c>
      <c r="F5" s="109"/>
      <c r="G5" s="109"/>
    </row>
    <row r="6" spans="2:7">
      <c r="B6" s="114" t="s">
        <v>63</v>
      </c>
      <c r="C6" s="115" t="s">
        <v>86</v>
      </c>
      <c r="D6" s="116"/>
      <c r="E6" s="115" t="s">
        <v>87</v>
      </c>
      <c r="F6" s="109"/>
      <c r="G6" s="109"/>
    </row>
    <row r="7" spans="2:7">
      <c r="B7" s="114" t="s">
        <v>109</v>
      </c>
      <c r="C7" s="115" t="s">
        <v>89</v>
      </c>
      <c r="D7" s="115" t="s">
        <v>88</v>
      </c>
      <c r="E7" s="115" t="s">
        <v>90</v>
      </c>
      <c r="F7" s="109"/>
      <c r="G7" s="109"/>
    </row>
    <row r="8" spans="2:7">
      <c r="B8" s="114" t="s">
        <v>64</v>
      </c>
      <c r="C8" s="115" t="s">
        <v>91</v>
      </c>
      <c r="D8" s="116"/>
      <c r="E8" s="115" t="s">
        <v>92</v>
      </c>
      <c r="F8" s="109"/>
      <c r="G8" s="109"/>
    </row>
    <row r="9" spans="2:7">
      <c r="B9" s="114" t="s">
        <v>65</v>
      </c>
      <c r="C9" s="115" t="s">
        <v>89</v>
      </c>
      <c r="D9" s="115" t="s">
        <v>88</v>
      </c>
      <c r="E9" s="115" t="s">
        <v>90</v>
      </c>
      <c r="F9" s="109"/>
      <c r="G9" s="109"/>
    </row>
    <row r="10" spans="2:7">
      <c r="B10" s="114" t="s">
        <v>66</v>
      </c>
      <c r="C10" s="115" t="s">
        <v>93</v>
      </c>
      <c r="D10" s="115" t="s">
        <v>94</v>
      </c>
      <c r="E10" s="115" t="s">
        <v>95</v>
      </c>
      <c r="F10" s="109"/>
      <c r="G10" s="109"/>
    </row>
    <row r="11" spans="2:7">
      <c r="B11" s="114" t="s">
        <v>96</v>
      </c>
      <c r="C11" s="115" t="s">
        <v>97</v>
      </c>
      <c r="D11" s="115" t="s">
        <v>88</v>
      </c>
      <c r="E11" s="115" t="s">
        <v>90</v>
      </c>
      <c r="F11" s="109"/>
      <c r="G11" s="109"/>
    </row>
    <row r="12" spans="2:7">
      <c r="B12" s="114" t="s">
        <v>67</v>
      </c>
      <c r="C12" s="115" t="s">
        <v>98</v>
      </c>
      <c r="D12" s="115" t="s">
        <v>94</v>
      </c>
      <c r="E12" s="115" t="s">
        <v>99</v>
      </c>
      <c r="F12" s="109"/>
      <c r="G12" s="109"/>
    </row>
    <row r="13" spans="2:7" ht="36">
      <c r="B13" s="114" t="s">
        <v>69</v>
      </c>
      <c r="C13" s="115" t="s">
        <v>144</v>
      </c>
      <c r="D13" s="116"/>
      <c r="E13" s="115" t="s">
        <v>145</v>
      </c>
      <c r="F13" s="109"/>
      <c r="G13" s="109"/>
    </row>
    <row r="14" spans="2:7">
      <c r="B14" s="114" t="s">
        <v>70</v>
      </c>
      <c r="C14" s="115" t="s">
        <v>100</v>
      </c>
      <c r="D14" s="116"/>
      <c r="E14" s="115" t="s">
        <v>101</v>
      </c>
      <c r="F14" s="109"/>
      <c r="G14" s="109"/>
    </row>
    <row r="15" spans="2:7">
      <c r="B15" s="114" t="s">
        <v>72</v>
      </c>
      <c r="C15" s="115" t="s">
        <v>111</v>
      </c>
      <c r="D15" s="116"/>
      <c r="E15" s="115" t="s">
        <v>110</v>
      </c>
      <c r="F15" s="109"/>
      <c r="G15" s="109"/>
    </row>
    <row r="16" spans="2:7">
      <c r="B16" s="114" t="s">
        <v>71</v>
      </c>
      <c r="C16" s="115" t="s">
        <v>113</v>
      </c>
      <c r="D16" s="116"/>
      <c r="E16" s="115" t="s">
        <v>112</v>
      </c>
      <c r="F16" s="109"/>
      <c r="G16" s="109"/>
    </row>
    <row r="17" spans="2:7">
      <c r="B17" s="109"/>
      <c r="C17" s="109"/>
      <c r="D17" s="109"/>
      <c r="E17" s="109"/>
      <c r="F17" s="109"/>
      <c r="G17" s="10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5"/>
  <sheetViews>
    <sheetView workbookViewId="0">
      <selection activeCell="B14" sqref="B14"/>
    </sheetView>
  </sheetViews>
  <sheetFormatPr baseColWidth="10" defaultColWidth="8.83203125" defaultRowHeight="12" x14ac:dyDescent="0"/>
  <cols>
    <col min="1" max="1" width="8.83203125" style="74"/>
    <col min="2" max="2" width="12.83203125" style="74" customWidth="1"/>
    <col min="3" max="3" width="34" style="74" customWidth="1"/>
    <col min="4" max="8" width="17.5" style="74" customWidth="1"/>
    <col min="9" max="9" width="64.83203125" style="74" customWidth="1"/>
    <col min="10" max="11" width="10.33203125" style="74" bestFit="1" customWidth="1"/>
    <col min="12" max="16384" width="8.83203125" style="74"/>
  </cols>
  <sheetData>
    <row r="2" spans="1:11" ht="42">
      <c r="B2" s="127" t="s">
        <v>128</v>
      </c>
      <c r="C2" s="128" t="s">
        <v>129</v>
      </c>
      <c r="D2" s="129" t="s">
        <v>130</v>
      </c>
      <c r="E2" s="130" t="s">
        <v>131</v>
      </c>
      <c r="F2" s="130" t="s">
        <v>132</v>
      </c>
      <c r="G2" s="130" t="s">
        <v>133</v>
      </c>
      <c r="H2" s="130" t="s">
        <v>134</v>
      </c>
      <c r="I2" s="130" t="s">
        <v>135</v>
      </c>
      <c r="J2" s="131" t="s">
        <v>138</v>
      </c>
      <c r="K2" s="131" t="s">
        <v>139</v>
      </c>
    </row>
    <row r="3" spans="1:11">
      <c r="A3" s="132">
        <v>1</v>
      </c>
      <c r="B3" s="133"/>
      <c r="C3" s="134"/>
      <c r="D3" s="154"/>
      <c r="E3" s="155"/>
      <c r="F3" s="155"/>
      <c r="G3" s="155"/>
      <c r="H3" s="155"/>
      <c r="I3" s="156"/>
      <c r="J3" s="174"/>
      <c r="K3" s="174"/>
    </row>
    <row r="4" spans="1:11">
      <c r="A4" s="132">
        <v>2</v>
      </c>
      <c r="B4" s="133"/>
      <c r="C4" s="134"/>
      <c r="D4" s="154"/>
      <c r="E4" s="155"/>
      <c r="F4" s="155"/>
      <c r="G4" s="155"/>
      <c r="H4" s="155"/>
      <c r="I4" s="156"/>
      <c r="J4" s="174"/>
      <c r="K4" s="174"/>
    </row>
    <row r="5" spans="1:11">
      <c r="A5" s="132">
        <v>3</v>
      </c>
      <c r="B5" s="133"/>
      <c r="C5" s="134"/>
      <c r="D5" s="154"/>
      <c r="E5" s="155"/>
      <c r="F5" s="155"/>
      <c r="G5" s="155"/>
      <c r="H5" s="155"/>
      <c r="I5" s="156"/>
      <c r="J5" s="174"/>
      <c r="K5" s="174"/>
    </row>
    <row r="6" spans="1:11">
      <c r="A6" s="132">
        <v>4</v>
      </c>
      <c r="B6" s="133"/>
      <c r="C6" s="136"/>
      <c r="D6" s="154"/>
      <c r="E6" s="155"/>
      <c r="F6" s="155"/>
      <c r="G6" s="155"/>
      <c r="H6" s="155"/>
      <c r="I6" s="156"/>
      <c r="J6" s="174"/>
      <c r="K6" s="174"/>
    </row>
    <row r="7" spans="1:11">
      <c r="A7" s="132">
        <v>5</v>
      </c>
      <c r="B7" s="133"/>
      <c r="C7" s="116"/>
      <c r="D7" s="154"/>
      <c r="E7" s="155"/>
      <c r="F7" s="155"/>
      <c r="G7" s="155"/>
      <c r="H7" s="155"/>
      <c r="I7" s="156"/>
      <c r="J7" s="174"/>
      <c r="K7" s="174"/>
    </row>
    <row r="8" spans="1:11">
      <c r="A8" s="132">
        <v>6</v>
      </c>
      <c r="B8" s="133"/>
      <c r="C8" s="116"/>
      <c r="D8" s="155"/>
      <c r="E8" s="155"/>
      <c r="F8" s="155"/>
      <c r="G8" s="155"/>
      <c r="H8" s="155"/>
      <c r="I8" s="156"/>
      <c r="J8" s="174"/>
      <c r="K8" s="174"/>
    </row>
    <row r="9" spans="1:11">
      <c r="A9" s="132">
        <v>1</v>
      </c>
      <c r="B9" s="133"/>
      <c r="C9" s="116"/>
      <c r="D9" s="154"/>
      <c r="E9" s="155"/>
      <c r="F9" s="155"/>
      <c r="G9" s="155"/>
      <c r="H9" s="155"/>
      <c r="I9" s="156"/>
      <c r="J9" s="175"/>
      <c r="K9" s="174"/>
    </row>
    <row r="10" spans="1:11">
      <c r="A10" s="132">
        <v>1</v>
      </c>
      <c r="B10" s="133"/>
      <c r="C10" s="116"/>
      <c r="D10" s="154"/>
      <c r="E10" s="155"/>
      <c r="F10" s="155"/>
      <c r="G10" s="155"/>
      <c r="H10" s="155"/>
      <c r="I10" s="156"/>
      <c r="J10" s="175"/>
      <c r="K10" s="174"/>
    </row>
    <row r="11" spans="1:11">
      <c r="A11" s="132">
        <v>2</v>
      </c>
      <c r="B11" s="133"/>
      <c r="C11" s="116"/>
      <c r="D11" s="154"/>
      <c r="E11" s="155"/>
      <c r="F11" s="155"/>
      <c r="G11" s="155"/>
      <c r="H11" s="155"/>
      <c r="I11" s="156"/>
      <c r="J11" s="175"/>
      <c r="K11" s="174"/>
    </row>
    <row r="12" spans="1:11">
      <c r="A12" s="132">
        <v>3</v>
      </c>
      <c r="B12" s="133"/>
      <c r="C12" s="116"/>
      <c r="D12" s="154"/>
      <c r="E12" s="155"/>
      <c r="F12" s="155"/>
      <c r="G12" s="155"/>
      <c r="H12" s="155"/>
      <c r="I12" s="156"/>
      <c r="J12" s="175"/>
      <c r="K12" s="174"/>
    </row>
    <row r="13" spans="1:11">
      <c r="A13" s="132">
        <v>4</v>
      </c>
      <c r="B13" s="133"/>
      <c r="C13" s="116"/>
      <c r="D13" s="154"/>
      <c r="E13" s="155"/>
      <c r="F13" s="155"/>
      <c r="G13" s="155"/>
      <c r="H13" s="155"/>
      <c r="I13" s="156"/>
      <c r="J13" s="175"/>
      <c r="K13" s="174"/>
    </row>
    <row r="14" spans="1:11">
      <c r="A14" s="132">
        <v>5</v>
      </c>
      <c r="B14" s="133"/>
      <c r="C14" s="116"/>
      <c r="D14" s="154"/>
      <c r="E14" s="155"/>
      <c r="F14" s="155"/>
      <c r="G14" s="155"/>
      <c r="H14" s="155"/>
      <c r="I14" s="156"/>
      <c r="J14" s="175"/>
      <c r="K14" s="174"/>
    </row>
    <row r="15" spans="1:11">
      <c r="A15" s="132">
        <v>6</v>
      </c>
      <c r="B15" s="133"/>
      <c r="C15" s="116"/>
      <c r="D15" s="157"/>
      <c r="E15" s="157"/>
      <c r="F15" s="157"/>
      <c r="G15" s="157"/>
      <c r="H15" s="155"/>
      <c r="I15" s="156"/>
      <c r="J15" s="175"/>
      <c r="K15" s="174"/>
    </row>
    <row r="16" spans="1:11">
      <c r="A16" s="132">
        <v>1</v>
      </c>
      <c r="B16" s="138"/>
      <c r="C16" s="116"/>
      <c r="D16" s="158"/>
      <c r="E16" s="159"/>
      <c r="F16" s="159"/>
      <c r="G16" s="155"/>
      <c r="H16" s="155"/>
      <c r="I16" s="156"/>
      <c r="J16" s="174"/>
      <c r="K16" s="174"/>
    </row>
    <row r="17" spans="1:11">
      <c r="A17" s="132">
        <v>2</v>
      </c>
      <c r="B17" s="139"/>
      <c r="C17" s="140"/>
      <c r="D17" s="160"/>
      <c r="E17" s="160"/>
      <c r="F17" s="160"/>
      <c r="G17" s="154"/>
      <c r="H17" s="155"/>
      <c r="I17" s="156"/>
      <c r="J17" s="175"/>
      <c r="K17" s="174"/>
    </row>
    <row r="18" spans="1:11">
      <c r="A18" s="132">
        <v>3</v>
      </c>
      <c r="B18" s="139"/>
      <c r="C18" s="140"/>
      <c r="D18" s="160"/>
      <c r="E18" s="160"/>
      <c r="F18" s="160"/>
      <c r="G18" s="154"/>
      <c r="H18" s="155"/>
      <c r="I18" s="156"/>
      <c r="J18" s="174"/>
      <c r="K18" s="174"/>
    </row>
    <row r="19" spans="1:11">
      <c r="A19" s="132">
        <v>1</v>
      </c>
      <c r="B19" s="135"/>
      <c r="C19" s="137"/>
      <c r="D19" s="160"/>
      <c r="E19" s="160"/>
      <c r="F19" s="160"/>
      <c r="G19" s="154"/>
      <c r="H19" s="155"/>
      <c r="I19" s="156"/>
      <c r="J19" s="174"/>
      <c r="K19" s="174"/>
    </row>
    <row r="20" spans="1:11">
      <c r="A20" s="132">
        <v>2</v>
      </c>
      <c r="B20" s="135"/>
      <c r="C20" s="137"/>
      <c r="D20" s="160"/>
      <c r="E20" s="160"/>
      <c r="F20" s="160"/>
      <c r="G20" s="154"/>
      <c r="H20" s="155"/>
      <c r="I20" s="156"/>
      <c r="J20" s="174"/>
      <c r="K20" s="174"/>
    </row>
    <row r="21" spans="1:11">
      <c r="A21" s="132">
        <v>1</v>
      </c>
      <c r="B21" s="141"/>
      <c r="C21" s="142"/>
      <c r="D21" s="161"/>
      <c r="E21" s="162"/>
      <c r="F21" s="162"/>
      <c r="G21" s="155"/>
      <c r="H21" s="155"/>
      <c r="I21" s="156"/>
      <c r="J21" s="175"/>
      <c r="K21" s="176"/>
    </row>
    <row r="22" spans="1:11">
      <c r="A22" s="132">
        <v>2</v>
      </c>
      <c r="B22" s="133"/>
      <c r="C22" s="116"/>
      <c r="D22" s="154"/>
      <c r="E22" s="155"/>
      <c r="F22" s="162"/>
      <c r="G22" s="155"/>
      <c r="H22" s="155"/>
      <c r="I22" s="156"/>
      <c r="J22" s="175"/>
      <c r="K22" s="176"/>
    </row>
    <row r="23" spans="1:11">
      <c r="A23" s="132">
        <v>3</v>
      </c>
      <c r="B23" s="133"/>
      <c r="C23" s="116"/>
      <c r="D23" s="160"/>
      <c r="E23" s="160"/>
      <c r="F23" s="160"/>
      <c r="G23" s="160"/>
      <c r="H23" s="155"/>
      <c r="I23" s="156"/>
      <c r="J23" s="175"/>
      <c r="K23" s="174"/>
    </row>
    <row r="24" spans="1:11">
      <c r="A24" s="132">
        <v>1</v>
      </c>
      <c r="B24" s="133"/>
      <c r="C24" s="116"/>
      <c r="D24" s="154"/>
      <c r="E24" s="155"/>
      <c r="F24" s="155"/>
      <c r="G24" s="155"/>
      <c r="H24" s="155"/>
      <c r="I24" s="156"/>
      <c r="J24" s="175"/>
      <c r="K24" s="174"/>
    </row>
    <row r="25" spans="1:11">
      <c r="A25" s="132">
        <v>2</v>
      </c>
      <c r="B25" s="133"/>
      <c r="C25" s="116"/>
      <c r="D25" s="154"/>
      <c r="E25" s="155"/>
      <c r="F25" s="155"/>
      <c r="G25" s="155"/>
      <c r="H25" s="155"/>
      <c r="I25" s="156"/>
      <c r="J25" s="175"/>
      <c r="K25" s="174"/>
    </row>
    <row r="26" spans="1:11" ht="14">
      <c r="A26" s="132">
        <v>1</v>
      </c>
      <c r="B26" s="133"/>
      <c r="C26" s="143"/>
      <c r="D26" s="154"/>
      <c r="E26" s="155"/>
      <c r="F26" s="155"/>
      <c r="G26" s="155"/>
      <c r="H26" s="155"/>
      <c r="I26" s="156"/>
      <c r="J26" s="174"/>
      <c r="K26" s="174"/>
    </row>
    <row r="27" spans="1:11" ht="14">
      <c r="A27" s="132">
        <v>1</v>
      </c>
      <c r="B27" s="135"/>
      <c r="C27" s="144"/>
      <c r="D27" s="154"/>
      <c r="E27" s="155"/>
      <c r="F27" s="155"/>
      <c r="G27" s="155"/>
      <c r="H27" s="155"/>
      <c r="I27" s="156"/>
      <c r="J27" s="175"/>
      <c r="K27" s="176"/>
    </row>
    <row r="28" spans="1:11">
      <c r="A28" s="132">
        <v>1</v>
      </c>
      <c r="B28" s="135"/>
      <c r="C28" s="116"/>
      <c r="D28" s="154"/>
      <c r="E28" s="155"/>
      <c r="F28" s="155"/>
      <c r="G28" s="155"/>
      <c r="H28" s="155"/>
      <c r="I28" s="156"/>
      <c r="J28" s="174"/>
      <c r="K28" s="176"/>
    </row>
    <row r="29" spans="1:11">
      <c r="A29" s="132">
        <v>1</v>
      </c>
      <c r="B29" s="135"/>
      <c r="C29" s="116"/>
      <c r="D29" s="163"/>
      <c r="E29" s="163"/>
      <c r="F29" s="163"/>
      <c r="G29" s="163"/>
      <c r="H29" s="163"/>
      <c r="I29" s="156"/>
      <c r="J29" s="175"/>
      <c r="K29" s="174"/>
    </row>
    <row r="30" spans="1:11">
      <c r="A30" s="132">
        <v>2</v>
      </c>
      <c r="B30" s="135"/>
      <c r="C30" s="116"/>
      <c r="D30" s="155"/>
      <c r="E30" s="155"/>
      <c r="F30" s="155"/>
      <c r="G30" s="155"/>
      <c r="H30" s="155"/>
      <c r="I30" s="156"/>
      <c r="J30" s="174"/>
      <c r="K30" s="174"/>
    </row>
    <row r="31" spans="1:11">
      <c r="A31" s="132">
        <v>3</v>
      </c>
      <c r="B31" s="135"/>
      <c r="C31" s="116"/>
      <c r="D31" s="154"/>
      <c r="E31" s="155"/>
      <c r="F31" s="155"/>
      <c r="G31" s="155"/>
      <c r="H31" s="155"/>
      <c r="I31" s="156"/>
      <c r="J31" s="174"/>
      <c r="K31" s="174"/>
    </row>
    <row r="32" spans="1:11">
      <c r="A32" s="132">
        <v>4</v>
      </c>
      <c r="B32" s="135"/>
      <c r="C32" s="116"/>
      <c r="D32" s="154"/>
      <c r="E32" s="155"/>
      <c r="F32" s="155"/>
      <c r="G32" s="155"/>
      <c r="H32" s="155"/>
      <c r="I32" s="156"/>
      <c r="J32" s="174"/>
      <c r="K32" s="174"/>
    </row>
    <row r="33" spans="1:11">
      <c r="A33" s="132">
        <v>1</v>
      </c>
      <c r="B33" s="135"/>
      <c r="C33" s="116"/>
      <c r="D33" s="155"/>
      <c r="E33" s="155"/>
      <c r="F33" s="155"/>
      <c r="G33" s="155"/>
      <c r="H33" s="155"/>
      <c r="I33" s="156"/>
      <c r="J33" s="175"/>
      <c r="K33" s="175"/>
    </row>
    <row r="34" spans="1:11">
      <c r="A34" s="132">
        <v>1</v>
      </c>
      <c r="B34" s="135"/>
      <c r="C34" s="116"/>
      <c r="D34" s="155"/>
      <c r="E34" s="155"/>
      <c r="F34" s="155"/>
      <c r="G34" s="155"/>
      <c r="H34" s="155"/>
      <c r="I34" s="156"/>
      <c r="J34" s="174"/>
      <c r="K34" s="174"/>
    </row>
    <row r="35" spans="1:11" ht="14">
      <c r="A35" s="132">
        <v>1</v>
      </c>
      <c r="B35" s="135"/>
      <c r="C35" s="116"/>
      <c r="D35" s="154"/>
      <c r="E35" s="155"/>
      <c r="F35" s="155"/>
      <c r="G35" s="155"/>
      <c r="H35" s="155"/>
      <c r="I35" s="164"/>
      <c r="J35" s="174"/>
      <c r="K35" s="174"/>
    </row>
    <row r="36" spans="1:11">
      <c r="C36" s="132"/>
      <c r="D36" s="165"/>
      <c r="E36" s="165"/>
      <c r="F36" s="165"/>
      <c r="G36" s="165"/>
      <c r="H36" s="165"/>
      <c r="I36" s="166"/>
      <c r="J36" s="166"/>
      <c r="K36" s="166"/>
    </row>
    <row r="37" spans="1:11" ht="14">
      <c r="B37" s="145" t="s">
        <v>136</v>
      </c>
      <c r="C37" s="146">
        <f>COUNTA(C3:C35)</f>
        <v>0</v>
      </c>
      <c r="D37" s="167"/>
      <c r="E37" s="168"/>
      <c r="F37" s="168"/>
      <c r="G37" s="168"/>
      <c r="H37" s="168"/>
      <c r="I37" s="169"/>
      <c r="J37" s="166"/>
      <c r="K37" s="166"/>
    </row>
    <row r="38" spans="1:11" ht="13">
      <c r="B38" s="148"/>
      <c r="C38" s="149"/>
      <c r="D38" s="170"/>
      <c r="E38" s="170"/>
      <c r="F38" s="170"/>
      <c r="G38" s="170"/>
      <c r="H38" s="170"/>
      <c r="I38" s="171"/>
      <c r="J38" s="166"/>
      <c r="K38" s="166"/>
    </row>
    <row r="39" spans="1:11" ht="14">
      <c r="B39" s="145" t="s">
        <v>137</v>
      </c>
      <c r="C39" s="150"/>
      <c r="D39" s="154"/>
      <c r="E39" s="155"/>
      <c r="F39" s="172"/>
      <c r="G39" s="172"/>
      <c r="H39" s="172"/>
      <c r="I39" s="173"/>
      <c r="J39" s="166"/>
      <c r="K39" s="166"/>
    </row>
    <row r="40" spans="1:11" ht="13">
      <c r="B40" s="149"/>
      <c r="C40" s="147"/>
      <c r="D40" s="149"/>
      <c r="E40" s="149"/>
      <c r="F40" s="149"/>
      <c r="G40" s="149"/>
      <c r="H40" s="149"/>
      <c r="I40" s="149"/>
    </row>
    <row r="41" spans="1:11" ht="14">
      <c r="B41" s="151"/>
      <c r="C41" s="199" t="s">
        <v>140</v>
      </c>
      <c r="D41" s="199"/>
      <c r="E41" s="147"/>
      <c r="F41" s="147"/>
      <c r="G41" s="147"/>
      <c r="H41" s="147"/>
      <c r="I41" s="147"/>
    </row>
    <row r="42" spans="1:11" ht="13">
      <c r="B42" s="147"/>
      <c r="C42" s="147"/>
      <c r="D42" s="147"/>
      <c r="E42" s="147"/>
      <c r="F42" s="147"/>
      <c r="G42" s="147"/>
      <c r="H42" s="147"/>
      <c r="I42" s="147"/>
    </row>
    <row r="43" spans="1:11" ht="14">
      <c r="B43" s="152"/>
      <c r="C43" s="153" t="s">
        <v>141</v>
      </c>
      <c r="D43" s="147"/>
      <c r="E43" s="147"/>
      <c r="F43" s="147"/>
      <c r="G43" s="147"/>
      <c r="H43" s="147"/>
      <c r="I43" s="147"/>
    </row>
    <row r="45" spans="1:11">
      <c r="B45" s="177"/>
      <c r="C45" s="74" t="s">
        <v>142</v>
      </c>
    </row>
  </sheetData>
  <mergeCells count="1">
    <mergeCell ref="C41:D41"/>
  </mergeCell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_x0020_TOpic_x0020_30 xmlns="9ec071bf-26b5-4712-aceb-d7546ca4ad7e" xsi:nil="true"/>
    <Note xmlns="9ec071bf-26b5-4712-aceb-d7546ca4ad7e" xsi:nil="true"/>
    <Topic xmlns="9ec071bf-26b5-4712-aceb-d7546ca4ad7e">Technical How To</Topic>
    <IconOverlay xmlns="http://schemas.microsoft.com/sharepoint/v4" xsi:nil="true"/>
    <MPI_x005f_x0020_Classification xmlns="9ec071bf-26b5-4712-aceb-d7546ca4ad7e">Not Classified</MPI_x005f_x0020_Classification>
    <Sub_x0020_Topic2 xmlns="9ec071bf-26b5-4712-aceb-d7546ca4ad7e">How to work FES with distributors</Sub_x0020_Topic2>
    <Sub_x0020_Topic_x0020_3 xmlns="9ec071bf-26b5-4712-aceb-d7546ca4ad7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ch Resources Doc Upload" ma:contentTypeID="0x01010018886AEE88D8C144A109A47BEAEF66D7" ma:contentTypeVersion="15" ma:contentTypeDescription="Create a new document." ma:contentTypeScope="" ma:versionID="bbe38ac8cd6e01277c6a9bcbe38753f2">
  <xsd:schema xmlns:xsd="http://www.w3.org/2001/XMLSchema" xmlns:xs="http://www.w3.org/2001/XMLSchema" xmlns:p="http://schemas.microsoft.com/office/2006/metadata/properties" xmlns:ns2="9ec071bf-26b5-4712-aceb-d7546ca4ad7e" xmlns:ns4="http://schemas.microsoft.com/sharepoint/v4" targetNamespace="http://schemas.microsoft.com/office/2006/metadata/properties" ma:root="true" ma:fieldsID="f0e37f9f0aa5bb8f7499e615e07e727d" ns2:_="" ns4:_="">
    <xsd:import namespace="9ec071bf-26b5-4712-aceb-d7546ca4ad7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Sub_x0020_Topic2" minOccurs="0"/>
                <xsd:element ref="ns2:Sub_x0020_Topic_x0020_3" minOccurs="0"/>
                <xsd:element ref="ns2:Sub_x0020_TOpic_x0020_30" minOccurs="0"/>
                <xsd:element ref="ns2:Note" minOccurs="0"/>
                <xsd:element ref="ns2:MPI_x005f_x0020_Classification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071bf-26b5-4712-aceb-d7546ca4ad7e" elementFormDefault="qualified">
    <xsd:import namespace="http://schemas.microsoft.com/office/2006/documentManagement/types"/>
    <xsd:import namespace="http://schemas.microsoft.com/office/infopath/2007/PartnerControls"/>
    <xsd:element name="Topic" ma:index="2" nillable="true" ma:displayName="Topic" ma:format="Dropdown" ma:internalName="Topic">
      <xsd:simpleType>
        <xsd:restriction base="dms:Choice">
          <xsd:enumeration value="Engineering Services"/>
          <xsd:enumeration value="Industry Sectors"/>
          <xsd:enumeration value="Lubrication Dispensing"/>
          <xsd:enumeration value="Lubrication Fundamentals"/>
          <xsd:enumeration value="Oil Cleanliness"/>
          <xsd:enumeration value="Predictive Maintenance"/>
          <xsd:enumeration value="Product Applications"/>
          <xsd:enumeration value="Products Information"/>
          <xsd:enumeration value="Product Integrity"/>
          <xsd:enumeration value="Proof of Performance"/>
          <xsd:enumeration value="Technical Bulletins"/>
          <xsd:enumeration value="Technical eBook"/>
          <xsd:enumeration value="Technical How To"/>
          <xsd:enumeration value="Technical Links"/>
          <xsd:enumeration value="Technical Presentations"/>
        </xsd:restriction>
      </xsd:simpleType>
    </xsd:element>
    <xsd:element name="Sub_x0020_Topic2" ma:index="3" nillable="true" ma:displayName="Sub Topic 1" ma:format="Dropdown" ma:internalName="Sub_x0020_Topic2">
      <xsd:simpleType>
        <xsd:restriction base="dms:Choice">
          <xsd:enumeration value="None"/>
          <xsd:enumeration value="Additives"/>
          <xsd:enumeration value="Advancing Productivity"/>
          <xsd:enumeration value="Agriculture"/>
          <xsd:enumeration value="Air Compressor Maintenance"/>
          <xsd:enumeration value="Air in Oil"/>
          <xsd:enumeration value="Expertise Services"/>
          <xsd:enumeration value="Automotive Engines"/>
          <xsd:enumeration value="Basic Field Engineering Tools"/>
          <xsd:enumeration value="Bearings"/>
          <xsd:enumeration value="Borescope Data Summary Workbook"/>
          <xsd:enumeration value="Borescope Finding and Photo Generator"/>
          <xsd:enumeration value="Cement"/>
          <xsd:enumeration value="Central Grease Systems"/>
          <xsd:enumeration value="Central Lubrication Systems"/>
          <xsd:enumeration value="Central Oil Systems"/>
          <xsd:enumeration value="Chain Oils"/>
          <xsd:enumeration value="Checks and Balances"/>
          <xsd:enumeration value="Circulating Oils"/>
          <xsd:enumeration value="Compressors"/>
          <xsd:enumeration value="Compressor Oils"/>
          <xsd:enumeration value="Conduct a Continue Suitability Lab Testing"/>
          <xsd:enumeration value="Conduct In-Depth Root Cause Investigations"/>
          <xsd:enumeration value="Conduct Territory Planned Engineering Services (PES) Reviews"/>
          <xsd:enumeration value="Couplings"/>
          <xsd:enumeration value="Dehydration"/>
          <xsd:enumeration value="Diesel Fuel"/>
          <xsd:enumeration value="Distributor"/>
          <xsd:enumeration value="DMPP - Diesel Marine Power Plant"/>
          <xsd:enumeration value="DPIM Launch"/>
          <xsd:enumeration value="Drip Compressor Airline Lubrication"/>
          <xsd:enumeration value="EHL"/>
          <xsd:enumeration value="Electric Motors"/>
          <xsd:enumeration value="Energy Savings"/>
          <xsd:enumeration value="Engineering Inspection Services Templates"/>
          <xsd:enumeration value="Engineering Report Writing Guidelines"/>
          <xsd:enumeration value="Engineering Service Report Borescope The City of Mediine Hat August 2011 Final 1"/>
          <xsd:enumeration value="Engines (Auto)"/>
          <xsd:enumeration value="Engines (Compressed Gas)"/>
          <xsd:enumeration value="Environmentally Friendly Oils"/>
          <xsd:enumeration value="Eplus - Lubrication Scheduling Program"/>
          <xsd:enumeration value="Equipment Inspections"/>
          <xsd:enumeration value="Execute the FES Process"/>
          <xsd:enumeration value="Food Oils"/>
          <xsd:enumeration value="Food Equipment"/>
          <xsd:enumeration value="Food Machinery Lubrication"/>
          <xsd:enumeration value="Failure Analysis"/>
          <xsd:enumeration value="Forms and Worksheets"/>
          <xsd:enumeration value="Fundamentals"/>
          <xsd:enumeration value="Gas Compressors"/>
          <xsd:enumeration value="Gas Engines"/>
          <xsd:enumeration value="Gas Engine Borescope Inspection SOP"/>
          <xsd:enumeration value="Gas Engine Oils"/>
          <xsd:enumeration value="Gas Transmission"/>
          <xsd:enumeration value="Gears"/>
          <xsd:enumeration value="Gear Oils"/>
          <xsd:enumeration value="General Information"/>
          <xsd:enumeration value="General Manufacturing"/>
          <xsd:enumeration value="General Manufacturing-MWF"/>
          <xsd:enumeration value="Grease"/>
          <xsd:enumeration value="Handle a Customer Product Quality or Performance Claim"/>
          <xsd:enumeration value="Handle Product Complaints and Concerns"/>
          <xsd:enumeration value="Handling Requests for Formulation Disclosures to Support REACH Registration by Customers"/>
          <xsd:enumeration value="Heat Transfer"/>
          <xsd:enumeration value="Heat Transfer Oils"/>
          <xsd:enumeration value="How to Obtain Technical Support"/>
          <xsd:enumeration value="How to Target Customer Major Concerns and Costs"/>
          <xsd:enumeration value="How to Publish Engineering Reports to the Value Document Repository (VDR)"/>
          <xsd:enumeration value="How to work FES with distributors"/>
          <xsd:enumeration value="How to Use IPad to Access VDR"/>
          <xsd:enumeration value="How to Use the Lubes GBU Technical Resource Library"/>
          <xsd:enumeration value="Hydraulics"/>
          <xsd:enumeration value="Hydraulic Oils"/>
          <xsd:enumeration value="Integrated Lubrication Services - US and Canada Only"/>
          <xsd:enumeration value="Introduction"/>
          <xsd:enumeration value="Lessons Learned"/>
          <xsd:enumeration value="Lube Compatibility"/>
          <xsd:enumeration value="Lube Reservoir Air Padding"/>
          <xsd:enumeration value="Lube Storage &amp; Handling"/>
          <xsd:enumeration value="Lubrication Engineer Job Handover Guidelines"/>
          <xsd:enumeration value="Lubricant level and condition monitoring"/>
          <xsd:enumeration value="Lubrication SHE"/>
          <xsd:enumeration value="Manual Greasing"/>
          <xsd:enumeration value="Marine"/>
          <xsd:enumeration value="Marine Oils"/>
          <xsd:enumeration value="Measure Distributor FES Program Performance"/>
          <xsd:enumeration value="Metal Working Fluids"/>
          <xsd:enumeration value="Mining and Construction"/>
          <xsd:enumeration value="Mist Oil Systems"/>
          <xsd:enumeration value="Model Engineering Reports"/>
          <xsd:enumeration value="Obtain a Product MSDS"/>
          <xsd:enumeration value="Obtain Answers to LTS FAQs"/>
          <xsd:enumeration value="Obtain Equipment Builder Lube Recommendations"/>
          <xsd:enumeration value="Obtain Lube Recommendation online using Looble"/>
          <xsd:enumeration value="Obtaining a Full Disclosure MSDS Guidelines"/>
          <xsd:enumeration value="Obtaining an Insurance Certificate"/>
          <xsd:enumeration value="Oil Analysis"/>
          <xsd:enumeration value="Oil Heaters"/>
          <xsd:enumeration value="Oil Mist Systems"/>
          <xsd:enumeration value="Oil Seals"/>
          <xsd:enumeration value="Oil &amp; Gas"/>
          <xsd:enumeration value="On-Highway"/>
          <xsd:enumeration value="Order a ROAR Printer"/>
          <xsd:enumeration value="Paper and Forest Products"/>
          <xsd:enumeration value="Petro Chemical"/>
          <xsd:enumeration value="Planned Engineering Services"/>
          <xsd:enumeration value="Plant Study Guidelines for New Business or Lube Assessments"/>
          <xsd:enumeration value="Plastics"/>
          <xsd:enumeration value="Power Generation"/>
          <xsd:enumeration value="Primary Metals"/>
          <xsd:enumeration value="Productivity Pointers"/>
          <xsd:enumeration value="Proof of Performance"/>
          <xsd:enumeration value="Pulp and Paper"/>
          <xsd:enumeration value="Railroad"/>
          <xsd:enumeration value="Read a Package Label"/>
          <xsd:enumeration value="Reference Library"/>
          <xsd:enumeration value="Refrigeration"/>
          <xsd:enumeration value="Register for Data Harvester"/>
          <xsd:enumeration value="Report Repositories"/>
          <xsd:enumeration value="Rock Drills"/>
          <xsd:enumeration value="Rubber"/>
          <xsd:enumeration value="Safety"/>
          <xsd:enumeration value="Signum Oil Analysis Program"/>
          <xsd:enumeration value="Snow Ski Areas"/>
          <xsd:enumeration value="Standard Operating Procedures - (SOPs)"/>
          <xsd:enumeration value="Steel and Primary Metals"/>
          <xsd:enumeration value="EM STLE CS Prep Material (EM Use only)"/>
          <xsd:enumeration value="Storage and Dispensing"/>
          <xsd:enumeration value="Submit and Process a Customer Proof of Performance"/>
          <xsd:enumeration value="Synthetics"/>
          <xsd:enumeration value="Take a Legal Sample"/>
          <xsd:enumeration value="TCO"/>
          <xsd:enumeration value="Thermography"/>
          <xsd:enumeration value="The Synthetic Revolution"/>
          <xsd:enumeration value="Tools"/>
          <xsd:enumeration value="Transformers"/>
          <xsd:enumeration value="Transformer Oils"/>
          <xsd:enumeration value="Turbines"/>
          <xsd:enumeration value="Turbine Oils"/>
          <xsd:enumeration value="Use Copyright Material"/>
          <xsd:enumeration value="Use IPad to Obtain Customer Signature for Performance Summaries"/>
          <xsd:enumeration value="Use LTS Lab Services"/>
          <xsd:enumeration value="VDR Report Templates"/>
          <xsd:enumeration value="Vibration Analysis"/>
          <xsd:enumeration value="Ways"/>
          <xsd:enumeration value="Ways and Slides"/>
          <xsd:enumeration value="Wire Ropes"/>
          <xsd:enumeration value="Access Industry Lube Standards"/>
        </xsd:restriction>
      </xsd:simpleType>
    </xsd:element>
    <xsd:element name="Sub_x0020_Topic_x0020_3" ma:index="4" nillable="true" ma:displayName="Sub Topic 2" ma:format="Dropdown" ma:internalName="Sub_x0020_Topic_x0020_3">
      <xsd:simpleType>
        <xsd:restriction base="dms:Choice">
          <xsd:enumeration value="None"/>
          <xsd:enumeration value="2009"/>
          <xsd:enumeration value="2010"/>
          <xsd:enumeration value="2011"/>
          <xsd:enumeration value="2012"/>
          <xsd:enumeration value="2013"/>
          <xsd:enumeration value="Auxilary Equipment"/>
          <xsd:enumeration value="Air"/>
          <xsd:enumeration value="Basic Lube Recommendation SOP"/>
          <xsd:enumeration value="Bearings"/>
          <xsd:enumeration value="Bearing Inspection SOP"/>
          <xsd:enumeration value="Contamination Control Study SOP"/>
          <xsd:enumeration value="Coupling Inspection SOP"/>
          <xsd:enumeration value="Leakage Study SOP"/>
          <xsd:enumeration value="Lube Survey SOP"/>
          <xsd:enumeration value="Shovel Open Gear Inspection SOP"/>
          <xsd:enumeration value="Mill/Kiln Open Gearing Inspection SOP"/>
          <xsd:enumeration value="Hydraulic Inspection SOP"/>
          <xsd:enumeration value="Optimum Drain Interval Study SOP"/>
          <xsd:enumeration value="Thermographic Survey/Study SOP"/>
          <xsd:enumeration value="Wind Turbine Gearbox Inspection SOP"/>
          <xsd:enumeration value="BioMass"/>
          <xsd:enumeration value="Chemical"/>
          <xsd:enumeration value="Coal"/>
          <xsd:enumeration value="DPIM Manual"/>
          <xsd:enumeration value="EHL"/>
          <xsd:enumeration value="Energy Efficiency Testing SOP"/>
          <xsd:enumeration value="Engine Basics"/>
          <xsd:enumeration value="Engine Inspections"/>
          <xsd:enumeration value="Engine Switch Over"/>
          <xsd:enumeration value="Eplus - Application Options"/>
          <xsd:enumeration value="Eplus Collateral"/>
          <xsd:enumeration value="Root Cause Failure Analysis SOP"/>
          <xsd:enumeration value="Field Testing"/>
          <xsd:enumeration value="Food"/>
          <xsd:enumeration value="Fuel"/>
          <xsd:enumeration value="Gas"/>
          <xsd:enumeration value="Gas Engine Borescope Inspection SOP"/>
          <xsd:enumeration value="Gear Failure Inspection SOP"/>
          <xsd:enumeration value="General Basic Information"/>
          <xsd:enumeration value="General Information"/>
          <xsd:enumeration value="Gold System"/>
          <xsd:enumeration value="Handle Product Complaints and Concerns"/>
          <xsd:enumeration value="Inspection"/>
          <xsd:enumeration value="Lab Testing"/>
          <xsd:enumeration value="Lab Testing (Videos)"/>
          <xsd:enumeration value="Lube Chart Guidance"/>
          <xsd:enumeration value="Lube Purification"/>
          <xsd:enumeration value="Machining"/>
          <xsd:enumeration value="Metalworking-Maching Tool Fundamentals"/>
          <xsd:enumeration value="Model Documentation"/>
          <xsd:enumeration value="Model Documentation-ESR"/>
          <xsd:enumeration value="Obtaining an Insurance Certificate"/>
          <xsd:enumeration value="Overview"/>
          <xsd:enumeration value="Plastics"/>
          <xsd:enumeration value="PES Key Account Review SOP"/>
          <xsd:enumeration value="Polyethylene"/>
          <xsd:enumeration value="Primary Metals"/>
          <xsd:enumeration value="Reference Library"/>
          <xsd:enumeration value="Refrigeration"/>
          <xsd:enumeration value="Sampling Techniques"/>
          <xsd:enumeration value="Selling"/>
          <xsd:enumeration value="Signum Data Harvester"/>
          <xsd:enumeration value="Start Up and Conversion SOP"/>
          <xsd:enumeration value="Storage and Handling SOP"/>
          <xsd:enumeration value="Technical Standards"/>
          <xsd:enumeration value="Training SOP"/>
          <xsd:enumeration value="Used Oil Analysis"/>
          <xsd:enumeration value="Varnish Detection"/>
          <xsd:enumeration value="Vibration Analysis"/>
          <xsd:enumeration value="Wind"/>
          <xsd:enumeration value="Open Gears"/>
        </xsd:restriction>
      </xsd:simpleType>
    </xsd:element>
    <xsd:element name="Sub_x0020_TOpic_x0020_30" ma:index="5" nillable="true" ma:displayName="Sub Topic 3" ma:format="Dropdown" ma:internalName="Sub_x0020_TOpic_x0020_30">
      <xsd:simpleType>
        <xsd:restriction base="dms:Choice">
          <xsd:enumeration value="Air Leak Studies"/>
          <xsd:enumeration value="Bearing Inspection"/>
          <xsd:enumeration value="Borescope Inspection"/>
          <xsd:enumeration value="Energy Savings Studies"/>
          <xsd:enumeration value="Engineering Recommendation"/>
          <xsd:enumeration value="Equipment Inspection"/>
          <xsd:enumeration value="Feedrate Studies"/>
          <xsd:enumeration value="Gear Inspections"/>
          <xsd:enumeration value="Hydraulic Inspections"/>
          <xsd:enumeration value="Inspection Measurements"/>
          <xsd:enumeration value="Leakage Studies"/>
          <xsd:enumeration value="Signum"/>
          <xsd:enumeration value="SOP"/>
          <xsd:enumeration value="Storage &amp; Handling"/>
          <xsd:enumeration value="Synthetic Recommendation"/>
          <xsd:enumeration value="Training"/>
        </xsd:restriction>
      </xsd:simpleType>
    </xsd:element>
    <xsd:element name="Note" ma:index="7" nillable="true" ma:displayName="Note" ma:internalName="Note">
      <xsd:simpleType>
        <xsd:restriction base="dms:Note">
          <xsd:maxLength value="255"/>
        </xsd:restriction>
      </xsd:simpleType>
    </xsd:element>
    <xsd:element name="MPI_x005f_x0020_Classification" ma:index="8" ma:displayName="MPI Classification" ma:default="Not Classified" ma:description="" ma:format="Dropdown" ma:internalName="MPI_x0020_Classification" ma:readOnly="false">
      <xsd:simpleType>
        <xsd:restriction base="dms:Choice">
          <xsd:enumeration value="Not Classified"/>
          <xsd:enumeration value="Proprietary"/>
          <xsd:enumeration value="Private"/>
          <xsd:enumeration value="Restricted Distribu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6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938BD9-6782-438B-A07F-D24C40E3F1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7BCDA6-AB95-4947-8726-6E932731DA85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sharepoint/v4"/>
    <ds:schemaRef ds:uri="9ec071bf-26b5-4712-aceb-d7546ca4ad7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188110C-1210-4083-B06F-9AB6CF4AA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c071bf-26b5-4712-aceb-d7546ca4ad7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Plans</vt:lpstr>
      <vt:lpstr>Perf</vt:lpstr>
      <vt:lpstr>Perf Rating</vt:lpstr>
      <vt:lpstr>DLE Dev Step Progress</vt:lpstr>
    </vt:vector>
  </TitlesOfParts>
  <Company>ExxonMobil or Affiliate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Distributor FES Program Performance</dc:title>
  <dc:creator>wshoward</dc:creator>
  <cp:keywords/>
  <cp:lastModifiedBy>Kate Burton</cp:lastModifiedBy>
  <cp:lastPrinted>2010-03-23T12:43:25Z</cp:lastPrinted>
  <dcterms:created xsi:type="dcterms:W3CDTF">2006-07-21T11:37:22Z</dcterms:created>
  <dcterms:modified xsi:type="dcterms:W3CDTF">2018-02-23T15:09:26Z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-1069482883</vt:i4>
  </property>
  <property fmtid="{D5CDD505-2E9C-101B-9397-08002B2CF9AE}" pid="3" name="_NewReviewCycle">
    <vt:lpwstr/>
  </property>
  <property fmtid="{D5CDD505-2E9C-101B-9397-08002B2CF9AE}" pid="4" name="_EmailSubject">
    <vt:lpwstr>2nd qtr BSC 2013 East Region</vt:lpwstr>
  </property>
  <property fmtid="{D5CDD505-2E9C-101B-9397-08002B2CF9AE}" pid="5" name="_AuthorEmail">
    <vt:lpwstr>john.o.sewall@exxonmobil.com</vt:lpwstr>
  </property>
  <property fmtid="{D5CDD505-2E9C-101B-9397-08002B2CF9AE}" pid="6" name="_AuthorEmailDisplayName">
    <vt:lpwstr>Sewall, John O</vt:lpwstr>
  </property>
  <property fmtid="{D5CDD505-2E9C-101B-9397-08002B2CF9AE}" pid="7" name="_PreviousAdHocReviewCycleID">
    <vt:i4>1126557612</vt:i4>
  </property>
  <property fmtid="{D5CDD505-2E9C-101B-9397-08002B2CF9AE}" pid="8" name="_ReviewingToolsShownOnce">
    <vt:lpwstr/>
  </property>
  <property fmtid="{D5CDD505-2E9C-101B-9397-08002B2CF9AE}" pid="9" name="ContentTypeId">
    <vt:lpwstr>0x01010018886AEE88D8C144A109A47BEAEF66D7</vt:lpwstr>
  </property>
</Properties>
</file>